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AVITON\Documents\меню\"/>
    </mc:Choice>
  </mc:AlternateContent>
  <bookViews>
    <workbookView xWindow="0" yWindow="0" windowWidth="23040" windowHeight="10416" tabRatio="909" activeTab="1"/>
  </bookViews>
  <sheets>
    <sheet name="пн1" sheetId="9" r:id="rId1"/>
    <sheet name="вт1" sheetId="10" r:id="rId2"/>
    <sheet name="ср1" sheetId="11" r:id="rId3"/>
    <sheet name="чт1" sheetId="12" r:id="rId4"/>
    <sheet name="пт1" sheetId="13" r:id="rId5"/>
    <sheet name="пн21" sheetId="15" r:id="rId6"/>
    <sheet name="вт21" sheetId="16" r:id="rId7"/>
    <sheet name="ср21" sheetId="17" r:id="rId8"/>
    <sheet name="чт21" sheetId="18" r:id="rId9"/>
    <sheet name="пт21" sheetId="19" r:id="rId10"/>
    <sheet name="пн" sheetId="21" r:id="rId11"/>
    <sheet name="вт" sheetId="22" r:id="rId12"/>
    <sheet name="ср" sheetId="23" r:id="rId13"/>
    <sheet name="чт" sheetId="24" r:id="rId14"/>
    <sheet name="пт" sheetId="25" r:id="rId15"/>
    <sheet name="пн-2" sheetId="28" r:id="rId16"/>
    <sheet name="вт-2" sheetId="29" r:id="rId17"/>
    <sheet name="ср-2" sheetId="30" r:id="rId18"/>
    <sheet name="чт-2" sheetId="31" r:id="rId19"/>
    <sheet name="пт2" sheetId="7" r:id="rId20"/>
    <sheet name="пн-1" sheetId="32" r:id="rId21"/>
    <sheet name="Лист2" sheetId="27" r:id="rId22"/>
  </sheets>
  <calcPr calcId="162913"/>
</workbook>
</file>

<file path=xl/calcChain.xml><?xml version="1.0" encoding="utf-8"?>
<calcChain xmlns="http://schemas.openxmlformats.org/spreadsheetml/2006/main">
  <c r="C31" i="19" l="1"/>
  <c r="C29" i="18"/>
  <c r="C29" i="17"/>
  <c r="C31" i="16"/>
  <c r="C32" i="15"/>
  <c r="D32" i="13"/>
  <c r="D30" i="12"/>
  <c r="C30" i="11"/>
  <c r="C27" i="19"/>
  <c r="C37" i="18"/>
  <c r="C38" i="17"/>
  <c r="C29" i="16"/>
  <c r="C40" i="15"/>
  <c r="D28" i="13"/>
  <c r="C39" i="11"/>
  <c r="D28" i="9"/>
  <c r="C28" i="19"/>
  <c r="C28" i="18"/>
  <c r="C28" i="17"/>
  <c r="C28" i="16"/>
  <c r="D29" i="13"/>
  <c r="D29" i="12"/>
  <c r="C32" i="17"/>
  <c r="C35" i="17"/>
  <c r="C37" i="16"/>
  <c r="C38" i="15"/>
  <c r="C36" i="11"/>
  <c r="C34" i="19"/>
  <c r="C35" i="15"/>
  <c r="D35" i="13"/>
  <c r="D34" i="21"/>
  <c r="C32" i="19"/>
  <c r="C30" i="18"/>
  <c r="C30" i="17"/>
  <c r="C32" i="16"/>
  <c r="C33" i="15"/>
  <c r="D33" i="13"/>
  <c r="D31" i="12"/>
  <c r="Z28" i="27"/>
  <c r="Z21" i="27"/>
  <c r="Z13" i="27"/>
  <c r="X36" i="27"/>
  <c r="Z36" i="27" s="1"/>
  <c r="F25" i="21" l="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C23" i="7" l="1"/>
  <c r="C24" i="7"/>
  <c r="C25" i="7"/>
  <c r="C27" i="7"/>
  <c r="C28" i="7"/>
  <c r="C29" i="7"/>
  <c r="C31" i="7"/>
  <c r="C32" i="7"/>
  <c r="C33" i="7"/>
  <c r="C34" i="7"/>
  <c r="C35" i="7"/>
  <c r="C36" i="7"/>
  <c r="C37" i="7"/>
  <c r="C38" i="7"/>
  <c r="C23" i="31"/>
  <c r="C24" i="31"/>
  <c r="C25" i="31"/>
  <c r="C28" i="31"/>
  <c r="C29" i="31"/>
  <c r="C30" i="31"/>
  <c r="C31" i="31"/>
  <c r="C32" i="31"/>
  <c r="C33" i="31"/>
  <c r="C34" i="31"/>
  <c r="C35" i="31"/>
  <c r="C36" i="31"/>
  <c r="C37" i="31"/>
  <c r="C38" i="31"/>
  <c r="C23" i="30"/>
  <c r="C24" i="30"/>
  <c r="C25" i="30"/>
  <c r="C28" i="30"/>
  <c r="C29" i="30"/>
  <c r="C30" i="30"/>
  <c r="C31" i="30"/>
  <c r="C32" i="30"/>
  <c r="C33" i="30"/>
  <c r="C34" i="30"/>
  <c r="C35" i="30"/>
  <c r="C36" i="30"/>
  <c r="C37" i="30"/>
  <c r="C38" i="30"/>
  <c r="C39" i="30"/>
  <c r="C23" i="29"/>
  <c r="C24" i="29"/>
  <c r="C25" i="29"/>
  <c r="C27" i="29"/>
  <c r="C28" i="29"/>
  <c r="C29" i="29"/>
  <c r="C31" i="29"/>
  <c r="C32" i="29"/>
  <c r="C33" i="29"/>
  <c r="C34" i="29"/>
  <c r="C35" i="29"/>
  <c r="C36" i="29"/>
  <c r="C38" i="29"/>
  <c r="C39" i="29"/>
  <c r="C23" i="28"/>
  <c r="C24" i="28"/>
  <c r="C25" i="28"/>
  <c r="C27" i="28"/>
  <c r="C28" i="28"/>
  <c r="C29" i="28"/>
  <c r="C31" i="28"/>
  <c r="C32" i="28"/>
  <c r="C33" i="28"/>
  <c r="C34" i="28"/>
  <c r="C35" i="28"/>
  <c r="C36" i="28"/>
  <c r="C37" i="28"/>
  <c r="C38" i="28"/>
  <c r="C39" i="28"/>
  <c r="C40" i="28"/>
  <c r="D24" i="25"/>
  <c r="D25" i="25"/>
  <c r="D26" i="25"/>
  <c r="D29" i="25"/>
  <c r="D32" i="25"/>
  <c r="D33" i="25"/>
  <c r="D34" i="25"/>
  <c r="D35" i="25"/>
  <c r="D37" i="25"/>
  <c r="D38" i="25"/>
  <c r="D39" i="25"/>
  <c r="C24" i="23"/>
  <c r="C25" i="23"/>
  <c r="C26" i="23"/>
  <c r="C29" i="23"/>
  <c r="C30" i="23"/>
  <c r="C31" i="23"/>
  <c r="C32" i="23"/>
  <c r="C33" i="23"/>
  <c r="C34" i="23"/>
  <c r="C35" i="23"/>
  <c r="C36" i="23"/>
  <c r="C37" i="23"/>
  <c r="C38" i="23"/>
  <c r="C39" i="23"/>
  <c r="C24" i="22"/>
  <c r="C25" i="22"/>
  <c r="C26" i="22"/>
  <c r="C28" i="22"/>
  <c r="C29" i="22"/>
  <c r="C30" i="22"/>
  <c r="C32" i="22"/>
  <c r="C34" i="22"/>
  <c r="C35" i="22"/>
  <c r="C36" i="22"/>
  <c r="C37" i="22"/>
  <c r="C38" i="22"/>
  <c r="C39" i="22"/>
  <c r="C40" i="22"/>
  <c r="C41" i="22"/>
  <c r="C24" i="32"/>
  <c r="C25" i="32"/>
  <c r="C26" i="32"/>
  <c r="C27" i="32"/>
  <c r="C28" i="32"/>
  <c r="C29" i="32"/>
  <c r="C30" i="32"/>
  <c r="C31" i="32"/>
  <c r="C32" i="32"/>
  <c r="C33" i="32"/>
  <c r="C34" i="32"/>
  <c r="C35" i="32"/>
  <c r="C37" i="32"/>
  <c r="C38" i="32"/>
  <c r="C40" i="32"/>
  <c r="D24" i="21"/>
  <c r="D25" i="21"/>
  <c r="D26" i="21"/>
  <c r="D27" i="21"/>
  <c r="D28" i="21"/>
  <c r="D29" i="21"/>
  <c r="D30" i="21"/>
  <c r="D31" i="21"/>
  <c r="D32" i="21"/>
  <c r="D33" i="21"/>
  <c r="D35" i="21"/>
  <c r="D36" i="21"/>
  <c r="D37" i="21"/>
  <c r="D38" i="21"/>
  <c r="D39" i="21"/>
  <c r="D40" i="21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23" i="31"/>
  <c r="D24" i="31"/>
  <c r="D25" i="31"/>
  <c r="D26" i="31"/>
  <c r="D27" i="31"/>
  <c r="D28" i="31"/>
  <c r="D29" i="31"/>
  <c r="D30" i="31"/>
  <c r="D31" i="31"/>
  <c r="D32" i="31"/>
  <c r="D33" i="31"/>
  <c r="D34" i="31"/>
  <c r="D35" i="31"/>
  <c r="D36" i="31"/>
  <c r="D37" i="31"/>
  <c r="D38" i="31"/>
  <c r="D23" i="30"/>
  <c r="D24" i="30"/>
  <c r="D25" i="30"/>
  <c r="D26" i="30"/>
  <c r="D27" i="30"/>
  <c r="D28" i="30"/>
  <c r="D29" i="30"/>
  <c r="D30" i="30"/>
  <c r="D31" i="30"/>
  <c r="D32" i="30"/>
  <c r="D33" i="30"/>
  <c r="D34" i="30"/>
  <c r="D35" i="30"/>
  <c r="D36" i="30"/>
  <c r="D37" i="30"/>
  <c r="D38" i="30"/>
  <c r="D39" i="30"/>
  <c r="D23" i="29"/>
  <c r="D24" i="29"/>
  <c r="D25" i="29"/>
  <c r="D26" i="29"/>
  <c r="D27" i="29"/>
  <c r="D28" i="29"/>
  <c r="D29" i="29"/>
  <c r="D30" i="29"/>
  <c r="D31" i="29"/>
  <c r="D32" i="29"/>
  <c r="D33" i="29"/>
  <c r="D34" i="29"/>
  <c r="D35" i="29"/>
  <c r="D36" i="29"/>
  <c r="D37" i="29"/>
  <c r="D38" i="29"/>
  <c r="D39" i="29"/>
  <c r="D23" i="28"/>
  <c r="D24" i="28"/>
  <c r="D25" i="28"/>
  <c r="D26" i="28"/>
  <c r="D27" i="28"/>
  <c r="D28" i="28"/>
  <c r="D29" i="28"/>
  <c r="D30" i="28"/>
  <c r="D31" i="28"/>
  <c r="D32" i="28"/>
  <c r="D33" i="28"/>
  <c r="D34" i="28"/>
  <c r="D35" i="28"/>
  <c r="D36" i="28"/>
  <c r="D37" i="28"/>
  <c r="D38" i="28"/>
  <c r="D39" i="28"/>
  <c r="D40" i="28"/>
  <c r="E24" i="25"/>
  <c r="E25" i="25"/>
  <c r="E26" i="25"/>
  <c r="E27" i="25"/>
  <c r="E29" i="25"/>
  <c r="E32" i="25"/>
  <c r="E33" i="25"/>
  <c r="E34" i="25"/>
  <c r="E35" i="25"/>
  <c r="E37" i="25"/>
  <c r="E38" i="25"/>
  <c r="E39" i="25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24" i="32"/>
  <c r="D25" i="32"/>
  <c r="D26" i="32"/>
  <c r="D27" i="32"/>
  <c r="D28" i="32"/>
  <c r="D29" i="32"/>
  <c r="D30" i="32"/>
  <c r="D31" i="32"/>
  <c r="D32" i="32"/>
  <c r="D33" i="32"/>
  <c r="D34" i="32"/>
  <c r="D35" i="32"/>
  <c r="D36" i="32"/>
  <c r="D37" i="32"/>
  <c r="D38" i="32"/>
  <c r="D39" i="32"/>
  <c r="D40" i="32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23" i="17" l="1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C26" i="19" l="1"/>
  <c r="C26" i="7" s="1"/>
  <c r="C26" i="18"/>
  <c r="C26" i="31" s="1"/>
  <c r="C26" i="17"/>
  <c r="C26" i="30" s="1"/>
  <c r="C26" i="16"/>
  <c r="C26" i="29" s="1"/>
  <c r="C26" i="15"/>
  <c r="C26" i="28" s="1"/>
  <c r="D27" i="13"/>
  <c r="D27" i="25" s="1"/>
  <c r="D27" i="12"/>
  <c r="C27" i="11"/>
  <c r="C27" i="23" s="1"/>
  <c r="C27" i="22"/>
  <c r="C33" i="22" l="1"/>
  <c r="C27" i="18"/>
  <c r="C27" i="31" s="1"/>
  <c r="C27" i="17"/>
  <c r="C27" i="30" s="1"/>
  <c r="C30" i="15"/>
  <c r="C30" i="28" s="1"/>
  <c r="D28" i="12"/>
  <c r="C28" i="11"/>
  <c r="C28" i="23" s="1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D31" i="13" l="1"/>
  <c r="C30" i="16"/>
  <c r="C30" i="29" s="1"/>
  <c r="C30" i="19"/>
  <c r="C30" i="7" s="1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23" i="31"/>
  <c r="E24" i="31"/>
  <c r="E25" i="31"/>
  <c r="E26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23" i="30"/>
  <c r="E24" i="30"/>
  <c r="E25" i="30"/>
  <c r="E26" i="30"/>
  <c r="E27" i="30"/>
  <c r="E28" i="30"/>
  <c r="E29" i="30"/>
  <c r="E30" i="30"/>
  <c r="E31" i="30"/>
  <c r="E32" i="30"/>
  <c r="E33" i="30"/>
  <c r="E34" i="30"/>
  <c r="E35" i="30"/>
  <c r="E36" i="30"/>
  <c r="E37" i="30"/>
  <c r="E38" i="30"/>
  <c r="E39" i="30"/>
  <c r="E23" i="29"/>
  <c r="E24" i="29"/>
  <c r="E25" i="29"/>
  <c r="E26" i="29"/>
  <c r="E27" i="29"/>
  <c r="E28" i="29"/>
  <c r="E29" i="29"/>
  <c r="E30" i="29"/>
  <c r="E31" i="29"/>
  <c r="E32" i="29"/>
  <c r="E33" i="29"/>
  <c r="E34" i="29"/>
  <c r="E35" i="29"/>
  <c r="E36" i="29"/>
  <c r="E37" i="29"/>
  <c r="E38" i="29"/>
  <c r="E39" i="29"/>
  <c r="E23" i="28"/>
  <c r="E24" i="28"/>
  <c r="E25" i="28"/>
  <c r="E26" i="28"/>
  <c r="E27" i="28"/>
  <c r="E28" i="28"/>
  <c r="E29" i="28"/>
  <c r="E30" i="28"/>
  <c r="E31" i="28"/>
  <c r="E32" i="28"/>
  <c r="E33" i="28"/>
  <c r="E34" i="28"/>
  <c r="E35" i="28"/>
  <c r="E36" i="28"/>
  <c r="E37" i="28"/>
  <c r="E38" i="28"/>
  <c r="E39" i="28"/>
  <c r="E40" i="28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C31" i="22" l="1"/>
  <c r="F38" i="28"/>
  <c r="R20" i="27" s="1"/>
  <c r="E40" i="32"/>
  <c r="G40" i="32" s="1"/>
  <c r="E39" i="32"/>
  <c r="G39" i="32" s="1"/>
  <c r="E38" i="32"/>
  <c r="F38" i="32" s="1"/>
  <c r="W19" i="27" s="1"/>
  <c r="E37" i="32"/>
  <c r="G37" i="32" s="1"/>
  <c r="E36" i="32"/>
  <c r="G36" i="32" s="1"/>
  <c r="E35" i="32"/>
  <c r="G35" i="32" s="1"/>
  <c r="E34" i="32"/>
  <c r="G34" i="32" s="1"/>
  <c r="E33" i="32"/>
  <c r="G33" i="32" s="1"/>
  <c r="E32" i="32"/>
  <c r="G32" i="32" s="1"/>
  <c r="E31" i="32"/>
  <c r="G31" i="32" s="1"/>
  <c r="E30" i="32"/>
  <c r="F30" i="32" s="1"/>
  <c r="W11" i="27" s="1"/>
  <c r="E29" i="32"/>
  <c r="G29" i="32" s="1"/>
  <c r="E28" i="32"/>
  <c r="G28" i="32" s="1"/>
  <c r="E27" i="32"/>
  <c r="G27" i="32" s="1"/>
  <c r="E26" i="32"/>
  <c r="G26" i="32" s="1"/>
  <c r="E25" i="32"/>
  <c r="F25" i="32" s="1"/>
  <c r="W6" i="27" s="1"/>
  <c r="E24" i="32"/>
  <c r="G24" i="32" s="1"/>
  <c r="G40" i="31"/>
  <c r="G39" i="31"/>
  <c r="F39" i="31"/>
  <c r="G38" i="31"/>
  <c r="G37" i="31"/>
  <c r="F37" i="31"/>
  <c r="U34" i="27" s="1"/>
  <c r="G36" i="31"/>
  <c r="G35" i="31"/>
  <c r="G34" i="31"/>
  <c r="G33" i="31"/>
  <c r="G32" i="31"/>
  <c r="F32" i="31"/>
  <c r="U30" i="27" s="1"/>
  <c r="G31" i="31"/>
  <c r="G30" i="31"/>
  <c r="G29" i="31"/>
  <c r="F29" i="31"/>
  <c r="U14" i="27" s="1"/>
  <c r="G28" i="31"/>
  <c r="G27" i="31"/>
  <c r="G26" i="31"/>
  <c r="G25" i="31"/>
  <c r="G24" i="31"/>
  <c r="F24" i="31"/>
  <c r="U6" i="27" s="1"/>
  <c r="G23" i="31"/>
  <c r="G40" i="30"/>
  <c r="G39" i="30"/>
  <c r="G38" i="30"/>
  <c r="G37" i="30"/>
  <c r="G36" i="30"/>
  <c r="G35" i="30"/>
  <c r="F35" i="30"/>
  <c r="T20" i="27" s="1"/>
  <c r="G34" i="30"/>
  <c r="G33" i="30"/>
  <c r="G32" i="30"/>
  <c r="F32" i="30"/>
  <c r="T17" i="27" s="1"/>
  <c r="G31" i="30"/>
  <c r="G30" i="30"/>
  <c r="G29" i="30"/>
  <c r="G28" i="30"/>
  <c r="G27" i="30"/>
  <c r="F27" i="30"/>
  <c r="T12" i="27" s="1"/>
  <c r="G26" i="30"/>
  <c r="G25" i="30"/>
  <c r="G24" i="30"/>
  <c r="F24" i="30"/>
  <c r="T6" i="27" s="1"/>
  <c r="G23" i="30"/>
  <c r="G40" i="29"/>
  <c r="G39" i="29"/>
  <c r="G38" i="29"/>
  <c r="G37" i="29"/>
  <c r="G36" i="29"/>
  <c r="G35" i="29"/>
  <c r="F35" i="29"/>
  <c r="S18" i="27" s="1"/>
  <c r="G34" i="29"/>
  <c r="G33" i="29"/>
  <c r="G32" i="29"/>
  <c r="F32" i="29"/>
  <c r="S15" i="27" s="1"/>
  <c r="G31" i="29"/>
  <c r="G30" i="29"/>
  <c r="G29" i="29"/>
  <c r="G28" i="29"/>
  <c r="G27" i="29"/>
  <c r="F27" i="29"/>
  <c r="S11" i="27" s="1"/>
  <c r="G26" i="29"/>
  <c r="G25" i="29"/>
  <c r="G24" i="29"/>
  <c r="F24" i="29"/>
  <c r="S6" i="27" s="1"/>
  <c r="G23" i="29"/>
  <c r="G40" i="28"/>
  <c r="G39" i="28"/>
  <c r="G38" i="28"/>
  <c r="G37" i="28"/>
  <c r="G36" i="28"/>
  <c r="G35" i="28"/>
  <c r="G34" i="28"/>
  <c r="G33" i="28"/>
  <c r="F33" i="28"/>
  <c r="R15" i="27" s="1"/>
  <c r="G32" i="28"/>
  <c r="G31" i="28"/>
  <c r="G30" i="28"/>
  <c r="F30" i="28"/>
  <c r="R12" i="27" s="1"/>
  <c r="G29" i="28"/>
  <c r="G28" i="28"/>
  <c r="G27" i="28"/>
  <c r="G26" i="28"/>
  <c r="G25" i="28"/>
  <c r="F25" i="28"/>
  <c r="R7" i="27" s="1"/>
  <c r="G24" i="28"/>
  <c r="G23" i="28"/>
  <c r="F33" i="32" l="1"/>
  <c r="W14" i="27" s="1"/>
  <c r="G38" i="32"/>
  <c r="G41" i="30"/>
  <c r="G41" i="29"/>
  <c r="G41" i="28"/>
  <c r="G25" i="32"/>
  <c r="G30" i="32"/>
  <c r="F28" i="32"/>
  <c r="W9" i="27" s="1"/>
  <c r="F36" i="32"/>
  <c r="W33" i="27" s="1"/>
  <c r="F31" i="32"/>
  <c r="W12" i="27" s="1"/>
  <c r="F39" i="32"/>
  <c r="W20" i="27" s="1"/>
  <c r="F26" i="32"/>
  <c r="W7" i="27" s="1"/>
  <c r="F34" i="32"/>
  <c r="W15" i="27" s="1"/>
  <c r="F29" i="32"/>
  <c r="W10" i="27" s="1"/>
  <c r="F37" i="32"/>
  <c r="W18" i="27" s="1"/>
  <c r="F24" i="32"/>
  <c r="W5" i="27" s="1"/>
  <c r="F32" i="32"/>
  <c r="W13" i="27" s="1"/>
  <c r="F40" i="32"/>
  <c r="W21" i="27" s="1"/>
  <c r="F27" i="32"/>
  <c r="W8" i="27" s="1"/>
  <c r="F35" i="32"/>
  <c r="W16" i="27" s="1"/>
  <c r="G41" i="31"/>
  <c r="F27" i="31"/>
  <c r="U12" i="27" s="1"/>
  <c r="F35" i="31"/>
  <c r="U28" i="27" s="1"/>
  <c r="F30" i="31"/>
  <c r="U15" i="27" s="1"/>
  <c r="F38" i="31"/>
  <c r="U25" i="27" s="1"/>
  <c r="F25" i="31"/>
  <c r="U7" i="27" s="1"/>
  <c r="F33" i="31"/>
  <c r="U18" i="27" s="1"/>
  <c r="F28" i="31"/>
  <c r="U10" i="27" s="1"/>
  <c r="F36" i="31"/>
  <c r="U21" i="27" s="1"/>
  <c r="F23" i="31"/>
  <c r="U5" i="27" s="1"/>
  <c r="F31" i="31"/>
  <c r="U16" i="27" s="1"/>
  <c r="F26" i="31"/>
  <c r="U8" i="27" s="1"/>
  <c r="F34" i="31"/>
  <c r="U31" i="27" s="1"/>
  <c r="F30" i="30"/>
  <c r="T15" i="27" s="1"/>
  <c r="F38" i="30"/>
  <c r="T29" i="27" s="1"/>
  <c r="F25" i="30"/>
  <c r="T7" i="27" s="1"/>
  <c r="F33" i="30"/>
  <c r="T18" i="27" s="1"/>
  <c r="F28" i="30"/>
  <c r="T10" i="27" s="1"/>
  <c r="F36" i="30"/>
  <c r="T21" i="27" s="1"/>
  <c r="F23" i="30"/>
  <c r="T5" i="27" s="1"/>
  <c r="F31" i="30"/>
  <c r="T16" i="27" s="1"/>
  <c r="F39" i="30"/>
  <c r="T28" i="27" s="1"/>
  <c r="F26" i="30"/>
  <c r="T8" i="27" s="1"/>
  <c r="F34" i="30"/>
  <c r="T19" i="27" s="1"/>
  <c r="F29" i="30"/>
  <c r="T14" i="27" s="1"/>
  <c r="F37" i="30"/>
  <c r="T32" i="27" s="1"/>
  <c r="F30" i="29"/>
  <c r="S24" i="27" s="1"/>
  <c r="F38" i="29"/>
  <c r="S21" i="27" s="1"/>
  <c r="F25" i="29"/>
  <c r="S7" i="27" s="1"/>
  <c r="F33" i="29"/>
  <c r="S16" i="27" s="1"/>
  <c r="F28" i="29"/>
  <c r="S10" i="27" s="1"/>
  <c r="F36" i="29"/>
  <c r="S19" i="27" s="1"/>
  <c r="F23" i="29"/>
  <c r="S5" i="27" s="1"/>
  <c r="F31" i="29"/>
  <c r="S14" i="27" s="1"/>
  <c r="F39" i="29"/>
  <c r="S28" i="27" s="1"/>
  <c r="F26" i="29"/>
  <c r="S8" i="27" s="1"/>
  <c r="F34" i="29"/>
  <c r="S26" i="27" s="1"/>
  <c r="F29" i="29"/>
  <c r="S9" i="27" s="1"/>
  <c r="F37" i="29"/>
  <c r="S27" i="27" s="1"/>
  <c r="F28" i="28"/>
  <c r="R25" i="27" s="1"/>
  <c r="F36" i="28"/>
  <c r="R18" i="27" s="1"/>
  <c r="F23" i="28"/>
  <c r="R5" i="27" s="1"/>
  <c r="F31" i="28"/>
  <c r="R13" i="27" s="1"/>
  <c r="F39" i="28"/>
  <c r="R21" i="27" s="1"/>
  <c r="F26" i="28"/>
  <c r="R8" i="27" s="1"/>
  <c r="F34" i="28"/>
  <c r="R16" i="27" s="1"/>
  <c r="F29" i="28"/>
  <c r="R23" i="27" s="1"/>
  <c r="F37" i="28"/>
  <c r="R19" i="27" s="1"/>
  <c r="F24" i="28"/>
  <c r="R6" i="27" s="1"/>
  <c r="F32" i="28"/>
  <c r="R14" i="27" s="1"/>
  <c r="F40" i="28"/>
  <c r="R22" i="27" s="1"/>
  <c r="F27" i="28"/>
  <c r="R9" i="27" s="1"/>
  <c r="F35" i="28"/>
  <c r="R33" i="27" s="1"/>
  <c r="G41" i="32" l="1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F24" i="25"/>
  <c r="F25" i="25"/>
  <c r="F26" i="25"/>
  <c r="F27" i="25"/>
  <c r="F29" i="25"/>
  <c r="F32" i="25"/>
  <c r="F33" i="25"/>
  <c r="F34" i="25"/>
  <c r="F35" i="25"/>
  <c r="F37" i="25"/>
  <c r="F38" i="25"/>
  <c r="F39" i="25"/>
  <c r="E24" i="11" l="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F27" i="17" l="1"/>
  <c r="G29" i="17"/>
  <c r="F32" i="17"/>
  <c r="F38" i="17"/>
  <c r="H24" i="13"/>
  <c r="G25" i="13"/>
  <c r="G26" i="13"/>
  <c r="H26" i="13"/>
  <c r="G27" i="13"/>
  <c r="G24" i="13" l="1"/>
  <c r="F28" i="17"/>
  <c r="H25" i="13"/>
  <c r="G38" i="17"/>
  <c r="G27" i="17"/>
  <c r="F24" i="17"/>
  <c r="F36" i="17"/>
  <c r="F29" i="17"/>
  <c r="G36" i="17"/>
  <c r="G32" i="17"/>
  <c r="G28" i="17"/>
  <c r="H27" i="13"/>
  <c r="G37" i="17" l="1"/>
  <c r="F37" i="17"/>
  <c r="F31" i="17"/>
  <c r="G31" i="17"/>
  <c r="G34" i="17"/>
  <c r="F34" i="17"/>
  <c r="G33" i="17"/>
  <c r="F33" i="17"/>
  <c r="G30" i="17"/>
  <c r="F30" i="17"/>
  <c r="G23" i="17"/>
  <c r="F23" i="17"/>
  <c r="G39" i="17"/>
  <c r="F39" i="17"/>
  <c r="G24" i="17"/>
  <c r="F26" i="17"/>
  <c r="G26" i="17"/>
  <c r="G35" i="17"/>
  <c r="F35" i="17"/>
  <c r="G25" i="17"/>
  <c r="F25" i="17"/>
  <c r="H41" i="25" l="1"/>
  <c r="G41" i="25"/>
  <c r="H40" i="25"/>
  <c r="G40" i="25"/>
  <c r="H39" i="25"/>
  <c r="H37" i="25"/>
  <c r="Q31" i="27"/>
  <c r="G35" i="25"/>
  <c r="Q33" i="27" s="1"/>
  <c r="H35" i="25"/>
  <c r="H33" i="25"/>
  <c r="H32" i="25"/>
  <c r="G32" i="25"/>
  <c r="Q14" i="27" s="1"/>
  <c r="H31" i="25"/>
  <c r="Q24" i="27"/>
  <c r="H29" i="25"/>
  <c r="Q35" i="27"/>
  <c r="H27" i="25"/>
  <c r="G27" i="25"/>
  <c r="Q8" i="27" s="1"/>
  <c r="H25" i="25"/>
  <c r="G24" i="25"/>
  <c r="Q5" i="27" s="1"/>
  <c r="G41" i="23"/>
  <c r="F41" i="23"/>
  <c r="G40" i="23"/>
  <c r="F40" i="23"/>
  <c r="G41" i="22"/>
  <c r="F40" i="22"/>
  <c r="N21" i="27" s="1"/>
  <c r="G39" i="22"/>
  <c r="F38" i="22"/>
  <c r="N19" i="27" s="1"/>
  <c r="F37" i="22"/>
  <c r="N18" i="27" s="1"/>
  <c r="G37" i="22"/>
  <c r="F36" i="22"/>
  <c r="N26" i="27" s="1"/>
  <c r="F35" i="22"/>
  <c r="N16" i="27" s="1"/>
  <c r="G35" i="22"/>
  <c r="G34" i="22"/>
  <c r="G33" i="22"/>
  <c r="F32" i="22"/>
  <c r="N25" i="27" s="1"/>
  <c r="G31" i="22"/>
  <c r="F31" i="22"/>
  <c r="N24" i="27" s="1"/>
  <c r="G30" i="22"/>
  <c r="F30" i="22"/>
  <c r="N23" i="27" s="1"/>
  <c r="G29" i="22"/>
  <c r="G28" i="22"/>
  <c r="F28" i="22"/>
  <c r="N22" i="27" s="1"/>
  <c r="G27" i="22"/>
  <c r="F26" i="22"/>
  <c r="N7" i="27" s="1"/>
  <c r="G26" i="22"/>
  <c r="G25" i="22"/>
  <c r="G24" i="22"/>
  <c r="F24" i="22"/>
  <c r="N5" i="27" s="1"/>
  <c r="G40" i="21"/>
  <c r="M21" i="27" s="1"/>
  <c r="G39" i="21"/>
  <c r="M20" i="27" s="1"/>
  <c r="H39" i="21"/>
  <c r="H37" i="21"/>
  <c r="G35" i="21"/>
  <c r="M16" i="27" s="1"/>
  <c r="H35" i="21"/>
  <c r="G34" i="21"/>
  <c r="M15" i="27" s="1"/>
  <c r="H33" i="21"/>
  <c r="G33" i="21"/>
  <c r="M14" i="27" s="1"/>
  <c r="G31" i="21"/>
  <c r="M12" i="27" s="1"/>
  <c r="H31" i="21"/>
  <c r="H30" i="21"/>
  <c r="G30" i="21"/>
  <c r="M11" i="27" s="1"/>
  <c r="H29" i="21"/>
  <c r="G29" i="21"/>
  <c r="M10" i="27" s="1"/>
  <c r="H27" i="21"/>
  <c r="H26" i="21"/>
  <c r="G26" i="21"/>
  <c r="M7" i="27" s="1"/>
  <c r="G25" i="21"/>
  <c r="M6" i="27" s="1"/>
  <c r="G40" i="19"/>
  <c r="G39" i="19"/>
  <c r="F39" i="19"/>
  <c r="F38" i="19"/>
  <c r="L18" i="27" s="1"/>
  <c r="G38" i="19"/>
  <c r="G37" i="19"/>
  <c r="F37" i="19"/>
  <c r="L21" i="27" s="1"/>
  <c r="G36" i="19"/>
  <c r="G34" i="19"/>
  <c r="G33" i="19"/>
  <c r="F33" i="19"/>
  <c r="L16" i="27" s="1"/>
  <c r="G32" i="19"/>
  <c r="F30" i="19"/>
  <c r="L24" i="27" s="1"/>
  <c r="G30" i="19"/>
  <c r="F29" i="19"/>
  <c r="L9" i="27" s="1"/>
  <c r="G28" i="19"/>
  <c r="G26" i="19"/>
  <c r="G25" i="19"/>
  <c r="F25" i="19"/>
  <c r="L7" i="27" s="1"/>
  <c r="G24" i="19"/>
  <c r="G40" i="18"/>
  <c r="G39" i="18"/>
  <c r="F39" i="18"/>
  <c r="G38" i="18"/>
  <c r="F37" i="18"/>
  <c r="K34" i="27" s="1"/>
  <c r="G36" i="18"/>
  <c r="G34" i="18"/>
  <c r="F33" i="18"/>
  <c r="K18" i="27" s="1"/>
  <c r="F32" i="18"/>
  <c r="K30" i="27" s="1"/>
  <c r="G32" i="18"/>
  <c r="G30" i="18"/>
  <c r="F29" i="18"/>
  <c r="K14" i="27" s="1"/>
  <c r="G28" i="18"/>
  <c r="G26" i="18"/>
  <c r="F25" i="18"/>
  <c r="K7" i="27" s="1"/>
  <c r="F24" i="18"/>
  <c r="K6" i="27" s="1"/>
  <c r="G24" i="18"/>
  <c r="G40" i="17"/>
  <c r="G40" i="16"/>
  <c r="F39" i="16"/>
  <c r="I28" i="27" s="1"/>
  <c r="G38" i="16"/>
  <c r="G36" i="16"/>
  <c r="F35" i="16"/>
  <c r="I18" i="27" s="1"/>
  <c r="G34" i="16"/>
  <c r="F34" i="16"/>
  <c r="I26" i="27" s="1"/>
  <c r="G32" i="16"/>
  <c r="F31" i="16"/>
  <c r="I14" i="27" s="1"/>
  <c r="G30" i="16"/>
  <c r="G28" i="16"/>
  <c r="F27" i="16"/>
  <c r="I11" i="27" s="1"/>
  <c r="G26" i="16"/>
  <c r="F26" i="16"/>
  <c r="I8" i="27" s="1"/>
  <c r="G24" i="16"/>
  <c r="F23" i="16"/>
  <c r="I5" i="27" s="1"/>
  <c r="F40" i="15"/>
  <c r="H22" i="27" s="1"/>
  <c r="G39" i="15"/>
  <c r="G37" i="15"/>
  <c r="F36" i="15"/>
  <c r="H18" i="27" s="1"/>
  <c r="F35" i="15"/>
  <c r="H33" i="27" s="1"/>
  <c r="G35" i="15"/>
  <c r="G33" i="15"/>
  <c r="F32" i="15"/>
  <c r="H14" i="27" s="1"/>
  <c r="F31" i="15"/>
  <c r="H13" i="27" s="1"/>
  <c r="G31" i="15"/>
  <c r="G29" i="15"/>
  <c r="F28" i="15"/>
  <c r="H25" i="27" s="1"/>
  <c r="F27" i="15"/>
  <c r="H9" i="27" s="1"/>
  <c r="G27" i="15"/>
  <c r="G25" i="15"/>
  <c r="F24" i="15"/>
  <c r="H6" i="27" s="1"/>
  <c r="G23" i="15"/>
  <c r="H41" i="13"/>
  <c r="G41" i="13"/>
  <c r="H40" i="13"/>
  <c r="G40" i="13"/>
  <c r="H39" i="13"/>
  <c r="G39" i="13"/>
  <c r="G18" i="27" s="1"/>
  <c r="G38" i="13"/>
  <c r="G21" i="27" s="1"/>
  <c r="G36" i="13"/>
  <c r="G31" i="27" s="1"/>
  <c r="H36" i="13"/>
  <c r="H35" i="13"/>
  <c r="G35" i="13"/>
  <c r="G33" i="27" s="1"/>
  <c r="H34" i="13"/>
  <c r="G34" i="13"/>
  <c r="G16" i="27" s="1"/>
  <c r="G32" i="13"/>
  <c r="G14" i="27" s="1"/>
  <c r="H32" i="13"/>
  <c r="G31" i="13"/>
  <c r="G24" i="27" s="1"/>
  <c r="H30" i="13"/>
  <c r="G30" i="13"/>
  <c r="G9" i="27" s="1"/>
  <c r="G28" i="13"/>
  <c r="G35" i="27" s="1"/>
  <c r="H28" i="13"/>
  <c r="G8" i="27"/>
  <c r="G7" i="27"/>
  <c r="G5" i="27"/>
  <c r="H41" i="12"/>
  <c r="G41" i="12"/>
  <c r="H40" i="12"/>
  <c r="G40" i="12"/>
  <c r="H39" i="12"/>
  <c r="G39" i="12"/>
  <c r="H38" i="12"/>
  <c r="G38" i="12"/>
  <c r="F34" i="27" s="1"/>
  <c r="G36" i="12"/>
  <c r="F32" i="27" s="1"/>
  <c r="H36" i="12"/>
  <c r="H35" i="12"/>
  <c r="G35" i="12"/>
  <c r="F31" i="27" s="1"/>
  <c r="H34" i="12"/>
  <c r="G34" i="12"/>
  <c r="F18" i="27" s="1"/>
  <c r="G32" i="12"/>
  <c r="F16" i="27" s="1"/>
  <c r="H32" i="12"/>
  <c r="H31" i="12"/>
  <c r="G31" i="12"/>
  <c r="F15" i="27" s="1"/>
  <c r="H30" i="12"/>
  <c r="G30" i="12"/>
  <c r="F14" i="27" s="1"/>
  <c r="G28" i="12"/>
  <c r="F12" i="27" s="1"/>
  <c r="H28" i="12"/>
  <c r="H27" i="12"/>
  <c r="G27" i="12"/>
  <c r="F8" i="27" s="1"/>
  <c r="H26" i="12"/>
  <c r="G26" i="12"/>
  <c r="F7" i="27" s="1"/>
  <c r="H24" i="12"/>
  <c r="G24" i="12"/>
  <c r="F5" i="27" s="1"/>
  <c r="G41" i="11"/>
  <c r="F41" i="11"/>
  <c r="G40" i="11"/>
  <c r="F40" i="11"/>
  <c r="G39" i="11"/>
  <c r="F39" i="11"/>
  <c r="E29" i="27" s="1"/>
  <c r="G38" i="11"/>
  <c r="F38" i="11"/>
  <c r="E28" i="27" s="1"/>
  <c r="G36" i="11"/>
  <c r="F35" i="11"/>
  <c r="E19" i="27" s="1"/>
  <c r="G34" i="11"/>
  <c r="G33" i="11"/>
  <c r="F33" i="11"/>
  <c r="E17" i="27" s="1"/>
  <c r="G32" i="11"/>
  <c r="G31" i="11"/>
  <c r="F31" i="11"/>
  <c r="E15" i="27" s="1"/>
  <c r="F30" i="11"/>
  <c r="E14" i="27" s="1"/>
  <c r="F29" i="11"/>
  <c r="E25" i="27" s="1"/>
  <c r="F28" i="11"/>
  <c r="E12" i="27" s="1"/>
  <c r="G28" i="11"/>
  <c r="F27" i="11"/>
  <c r="E8" i="27" s="1"/>
  <c r="G26" i="11"/>
  <c r="F26" i="11"/>
  <c r="E7" i="27" s="1"/>
  <c r="F25" i="11"/>
  <c r="E6" i="27" s="1"/>
  <c r="F24" i="11"/>
  <c r="E5" i="27" s="1"/>
  <c r="G24" i="11"/>
  <c r="D21" i="27"/>
  <c r="D19" i="27"/>
  <c r="D26" i="27"/>
  <c r="D15" i="27"/>
  <c r="D14" i="27"/>
  <c r="D25" i="27"/>
  <c r="D23" i="27"/>
  <c r="D22" i="27"/>
  <c r="D7" i="27"/>
  <c r="D6" i="27"/>
  <c r="D5" i="27"/>
  <c r="G40" i="9"/>
  <c r="C21" i="27" s="1"/>
  <c r="H39" i="9"/>
  <c r="G38" i="9"/>
  <c r="C19" i="27" s="1"/>
  <c r="H37" i="9"/>
  <c r="G36" i="9"/>
  <c r="C33" i="27" s="1"/>
  <c r="H35" i="9"/>
  <c r="G34" i="9"/>
  <c r="C15" i="27" s="1"/>
  <c r="H33" i="9"/>
  <c r="G32" i="9"/>
  <c r="C13" i="27" s="1"/>
  <c r="H31" i="9"/>
  <c r="G30" i="9"/>
  <c r="C11" i="27" s="1"/>
  <c r="X11" i="27" s="1"/>
  <c r="Z11" i="27" s="1"/>
  <c r="H29" i="9"/>
  <c r="G28" i="9"/>
  <c r="C9" i="27" s="1"/>
  <c r="H27" i="9"/>
  <c r="G26" i="9"/>
  <c r="C7" i="27" s="1"/>
  <c r="H25" i="9"/>
  <c r="G24" i="9"/>
  <c r="C5" i="27" s="1"/>
  <c r="G40" i="7"/>
  <c r="G39" i="7"/>
  <c r="F39" i="7"/>
  <c r="G38" i="7"/>
  <c r="F38" i="7"/>
  <c r="V18" i="27" s="1"/>
  <c r="F37" i="7"/>
  <c r="V21" i="27" s="1"/>
  <c r="G36" i="7"/>
  <c r="F35" i="7"/>
  <c r="V31" i="27" s="1"/>
  <c r="G34" i="7"/>
  <c r="F33" i="7"/>
  <c r="V16" i="27" s="1"/>
  <c r="G32" i="7"/>
  <c r="F31" i="7"/>
  <c r="V14" i="27" s="1"/>
  <c r="G30" i="7"/>
  <c r="F29" i="7"/>
  <c r="V9" i="27" s="1"/>
  <c r="G28" i="7"/>
  <c r="F27" i="7"/>
  <c r="V35" i="27" s="1"/>
  <c r="G26" i="7"/>
  <c r="F25" i="7"/>
  <c r="V7" i="27" s="1"/>
  <c r="G24" i="7"/>
  <c r="F23" i="7"/>
  <c r="V5" i="27" s="1"/>
  <c r="X26" i="27" l="1"/>
  <c r="Z26" i="27" s="1"/>
  <c r="X22" i="27"/>
  <c r="Z22" i="27" s="1"/>
  <c r="F36" i="7"/>
  <c r="V28" i="27" s="1"/>
  <c r="F26" i="7"/>
  <c r="V8" i="27" s="1"/>
  <c r="G35" i="9"/>
  <c r="C16" i="27" s="1"/>
  <c r="F34" i="7"/>
  <c r="V33" i="27" s="1"/>
  <c r="D10" i="27"/>
  <c r="D24" i="27"/>
  <c r="D28" i="27"/>
  <c r="G25" i="11"/>
  <c r="F36" i="11"/>
  <c r="E20" i="27" s="1"/>
  <c r="H31" i="13"/>
  <c r="H38" i="13"/>
  <c r="F23" i="15"/>
  <c r="H5" i="27" s="1"/>
  <c r="F39" i="15"/>
  <c r="H21" i="27" s="1"/>
  <c r="F30" i="16"/>
  <c r="I24" i="27" s="1"/>
  <c r="F38" i="16"/>
  <c r="I21" i="27" s="1"/>
  <c r="H25" i="21"/>
  <c r="G27" i="21"/>
  <c r="M8" i="27" s="1"/>
  <c r="H34" i="21"/>
  <c r="F33" i="22"/>
  <c r="N14" i="27" s="1"/>
  <c r="G40" i="22"/>
  <c r="G27" i="9"/>
  <c r="C8" i="27" s="1"/>
  <c r="D18" i="27"/>
  <c r="D27" i="27"/>
  <c r="G30" i="11"/>
  <c r="F32" i="11"/>
  <c r="E16" i="27" s="1"/>
  <c r="F34" i="11"/>
  <c r="E18" i="27" s="1"/>
  <c r="F28" i="18"/>
  <c r="K10" i="27" s="1"/>
  <c r="F36" i="18"/>
  <c r="K21" i="27" s="1"/>
  <c r="F26" i="19"/>
  <c r="L8" i="27" s="1"/>
  <c r="G29" i="19"/>
  <c r="F34" i="19"/>
  <c r="L33" i="27" s="1"/>
  <c r="F25" i="22"/>
  <c r="N6" i="27" s="1"/>
  <c r="F27" i="22"/>
  <c r="N8" i="27" s="1"/>
  <c r="G38" i="22"/>
  <c r="H24" i="25"/>
  <c r="F24" i="7"/>
  <c r="V6" i="27" s="1"/>
  <c r="F28" i="7"/>
  <c r="V10" i="27" s="1"/>
  <c r="F30" i="7"/>
  <c r="V24" i="27" s="1"/>
  <c r="F32" i="7"/>
  <c r="V15" i="27" s="1"/>
  <c r="G25" i="9"/>
  <c r="C6" i="27" s="1"/>
  <c r="G29" i="9"/>
  <c r="C10" i="27" s="1"/>
  <c r="G31" i="9"/>
  <c r="C12" i="27" s="1"/>
  <c r="G33" i="9"/>
  <c r="C14" i="27" s="1"/>
  <c r="G37" i="9"/>
  <c r="C18" i="27" s="1"/>
  <c r="G39" i="9"/>
  <c r="C20" i="27" s="1"/>
  <c r="D8" i="27"/>
  <c r="D16" i="27"/>
  <c r="F25" i="15"/>
  <c r="H7" i="27" s="1"/>
  <c r="F29" i="15"/>
  <c r="H23" i="27" s="1"/>
  <c r="X23" i="27" s="1"/>
  <c r="Z23" i="27" s="1"/>
  <c r="F33" i="15"/>
  <c r="H15" i="27" s="1"/>
  <c r="F37" i="15"/>
  <c r="H19" i="27" s="1"/>
  <c r="G23" i="16"/>
  <c r="G27" i="16"/>
  <c r="G31" i="16"/>
  <c r="G35" i="16"/>
  <c r="G39" i="16"/>
  <c r="G25" i="18"/>
  <c r="G29" i="18"/>
  <c r="G33" i="18"/>
  <c r="G37" i="18"/>
  <c r="F24" i="19"/>
  <c r="L6" i="27" s="1"/>
  <c r="F28" i="19"/>
  <c r="L10" i="27" s="1"/>
  <c r="F32" i="19"/>
  <c r="L15" i="27" s="1"/>
  <c r="F36" i="19"/>
  <c r="L28" i="27" s="1"/>
  <c r="F29" i="22"/>
  <c r="N10" i="27" s="1"/>
  <c r="G32" i="22"/>
  <c r="F34" i="22"/>
  <c r="N15" i="27" s="1"/>
  <c r="F39" i="22"/>
  <c r="N27" i="27" s="1"/>
  <c r="H36" i="25"/>
  <c r="G39" i="25"/>
  <c r="Q18" i="27" s="1"/>
  <c r="G36" i="22"/>
  <c r="F41" i="22"/>
  <c r="N28" i="27" s="1"/>
  <c r="G27" i="7"/>
  <c r="G29" i="7"/>
  <c r="H28" i="9"/>
  <c r="H30" i="9"/>
  <c r="H36" i="9"/>
  <c r="H38" i="9"/>
  <c r="G24" i="15"/>
  <c r="G28" i="15"/>
  <c r="G32" i="15"/>
  <c r="G36" i="15"/>
  <c r="G40" i="15"/>
  <c r="F24" i="16"/>
  <c r="I6" i="27" s="1"/>
  <c r="F28" i="16"/>
  <c r="I10" i="27" s="1"/>
  <c r="F32" i="16"/>
  <c r="I15" i="27" s="1"/>
  <c r="F36" i="16"/>
  <c r="I19" i="27" s="1"/>
  <c r="F26" i="18"/>
  <c r="K8" i="27" s="1"/>
  <c r="F30" i="18"/>
  <c r="K15" i="27" s="1"/>
  <c r="F34" i="18"/>
  <c r="K31" i="27" s="1"/>
  <c r="F38" i="18"/>
  <c r="K25" i="27" s="1"/>
  <c r="H28" i="25"/>
  <c r="H37" i="12"/>
  <c r="G37" i="12"/>
  <c r="F21" i="27" s="1"/>
  <c r="G35" i="19"/>
  <c r="F35" i="19"/>
  <c r="L31" i="27" s="1"/>
  <c r="G31" i="7"/>
  <c r="G33" i="7"/>
  <c r="H24" i="9"/>
  <c r="H26" i="9"/>
  <c r="H40" i="9"/>
  <c r="G35" i="11"/>
  <c r="G6" i="27"/>
  <c r="H29" i="13"/>
  <c r="G29" i="13"/>
  <c r="G10" i="27" s="1"/>
  <c r="H33" i="13"/>
  <c r="G33" i="13"/>
  <c r="G15" i="27" s="1"/>
  <c r="H37" i="13"/>
  <c r="G37" i="13"/>
  <c r="G28" i="27" s="1"/>
  <c r="J8" i="27"/>
  <c r="G23" i="18"/>
  <c r="F23" i="18"/>
  <c r="K5" i="27" s="1"/>
  <c r="G27" i="18"/>
  <c r="F27" i="18"/>
  <c r="K12" i="27" s="1"/>
  <c r="G31" i="18"/>
  <c r="F31" i="18"/>
  <c r="K16" i="27" s="1"/>
  <c r="G35" i="18"/>
  <c r="F35" i="18"/>
  <c r="K28" i="27" s="1"/>
  <c r="H38" i="21"/>
  <c r="G38" i="21"/>
  <c r="M19" i="27" s="1"/>
  <c r="G25" i="23"/>
  <c r="F25" i="23"/>
  <c r="O6" i="27" s="1"/>
  <c r="G37" i="11"/>
  <c r="F37" i="11"/>
  <c r="E21" i="27" s="1"/>
  <c r="H25" i="12"/>
  <c r="G25" i="12"/>
  <c r="F6" i="27" s="1"/>
  <c r="G33" i="16"/>
  <c r="F33" i="16"/>
  <c r="I16" i="27" s="1"/>
  <c r="G23" i="19"/>
  <c r="F23" i="19"/>
  <c r="L5" i="27" s="1"/>
  <c r="G35" i="7"/>
  <c r="G26" i="15"/>
  <c r="F26" i="15"/>
  <c r="H8" i="27" s="1"/>
  <c r="G30" i="15"/>
  <c r="F30" i="15"/>
  <c r="H12" i="27" s="1"/>
  <c r="G34" i="15"/>
  <c r="F34" i="15"/>
  <c r="H16" i="27" s="1"/>
  <c r="G38" i="15"/>
  <c r="F38" i="15"/>
  <c r="H20" i="27" s="1"/>
  <c r="J29" i="27"/>
  <c r="H24" i="21"/>
  <c r="G24" i="21"/>
  <c r="M5" i="27" s="1"/>
  <c r="H28" i="21"/>
  <c r="G28" i="21"/>
  <c r="M9" i="27" s="1"/>
  <c r="H32" i="21"/>
  <c r="G32" i="21"/>
  <c r="M13" i="27" s="1"/>
  <c r="H29" i="12"/>
  <c r="G29" i="12"/>
  <c r="F10" i="27" s="1"/>
  <c r="H33" i="12"/>
  <c r="G33" i="12"/>
  <c r="F30" i="27" s="1"/>
  <c r="G25" i="16"/>
  <c r="F25" i="16"/>
  <c r="I7" i="27" s="1"/>
  <c r="G29" i="16"/>
  <c r="F29" i="16"/>
  <c r="I9" i="27" s="1"/>
  <c r="G37" i="16"/>
  <c r="F37" i="16"/>
  <c r="I27" i="27" s="1"/>
  <c r="J15" i="27"/>
  <c r="G27" i="19"/>
  <c r="F27" i="19"/>
  <c r="L35" i="27" s="1"/>
  <c r="X35" i="27" s="1"/>
  <c r="Z35" i="27" s="1"/>
  <c r="G31" i="19"/>
  <c r="F31" i="19"/>
  <c r="L14" i="27" s="1"/>
  <c r="H30" i="25"/>
  <c r="G30" i="25"/>
  <c r="Q9" i="27" s="1"/>
  <c r="G37" i="7"/>
  <c r="G23" i="7"/>
  <c r="G25" i="7"/>
  <c r="H32" i="9"/>
  <c r="H34" i="9"/>
  <c r="G27" i="11"/>
  <c r="G29" i="11"/>
  <c r="J19" i="27"/>
  <c r="G36" i="21"/>
  <c r="M33" i="27" s="1"/>
  <c r="H36" i="21"/>
  <c r="P18" i="27"/>
  <c r="H26" i="25"/>
  <c r="G26" i="25"/>
  <c r="Q7" i="27" s="1"/>
  <c r="H38" i="25"/>
  <c r="G38" i="25"/>
  <c r="Q21" i="27" s="1"/>
  <c r="G37" i="21"/>
  <c r="M18" i="27" s="1"/>
  <c r="H40" i="21"/>
  <c r="H34" i="25"/>
  <c r="G34" i="25"/>
  <c r="Q16" i="27" s="1"/>
  <c r="G25" i="25"/>
  <c r="Q6" i="27" s="1"/>
  <c r="G29" i="25"/>
  <c r="Q10" i="27" s="1"/>
  <c r="G33" i="25"/>
  <c r="Q15" i="27" s="1"/>
  <c r="G37" i="25"/>
  <c r="Q28" i="27" s="1"/>
  <c r="Z27" i="27" l="1"/>
  <c r="Z33" i="27"/>
  <c r="X24" i="27"/>
  <c r="Z24" i="27" s="1"/>
  <c r="Z9" i="27"/>
  <c r="H42" i="13"/>
  <c r="G42" i="22"/>
  <c r="G41" i="16"/>
  <c r="G42" i="11"/>
  <c r="H42" i="25"/>
  <c r="G41" i="15"/>
  <c r="P14" i="27"/>
  <c r="F27" i="23"/>
  <c r="O8" i="27" s="1"/>
  <c r="G27" i="23"/>
  <c r="P8" i="27"/>
  <c r="G33" i="23"/>
  <c r="F33" i="23"/>
  <c r="O17" i="27" s="1"/>
  <c r="J20" i="27"/>
  <c r="G24" i="23"/>
  <c r="F24" i="23"/>
  <c r="O5" i="27" s="1"/>
  <c r="J6" i="27"/>
  <c r="X6" i="27" s="1"/>
  <c r="Z6" i="27" s="1"/>
  <c r="G28" i="23"/>
  <c r="F28" i="23"/>
  <c r="O12" i="27" s="1"/>
  <c r="J7" i="27"/>
  <c r="P10" i="27"/>
  <c r="Z10" i="27" s="1"/>
  <c r="F31" i="23"/>
  <c r="O15" i="27" s="1"/>
  <c r="G31" i="23"/>
  <c r="P12" i="27"/>
  <c r="G30" i="23"/>
  <c r="F30" i="23"/>
  <c r="O14" i="27" s="1"/>
  <c r="P15" i="27"/>
  <c r="H41" i="9"/>
  <c r="J28" i="27"/>
  <c r="G29" i="23"/>
  <c r="F29" i="23"/>
  <c r="O25" i="27" s="1"/>
  <c r="Z25" i="27" s="1"/>
  <c r="J14" i="27"/>
  <c r="P5" i="27"/>
  <c r="J16" i="27"/>
  <c r="P7" i="27"/>
  <c r="J21" i="27"/>
  <c r="J32" i="27"/>
  <c r="P16" i="27"/>
  <c r="H41" i="21"/>
  <c r="P34" i="27"/>
  <c r="X34" i="27" s="1"/>
  <c r="Z34" i="27" s="1"/>
  <c r="J5" i="27"/>
  <c r="J10" i="27"/>
  <c r="P6" i="27"/>
  <c r="G26" i="23"/>
  <c r="F26" i="23"/>
  <c r="O7" i="27" s="1"/>
  <c r="G32" i="23"/>
  <c r="F32" i="23"/>
  <c r="O16" i="27" s="1"/>
  <c r="P30" i="27"/>
  <c r="X30" i="27" s="1"/>
  <c r="Z30" i="27" s="1"/>
  <c r="F35" i="23"/>
  <c r="O19" i="27" s="1"/>
  <c r="X19" i="27" s="1"/>
  <c r="Z19" i="27" s="1"/>
  <c r="G35" i="23"/>
  <c r="G34" i="23"/>
  <c r="F34" i="23"/>
  <c r="O18" i="27" s="1"/>
  <c r="P31" i="27"/>
  <c r="X31" i="27" s="1"/>
  <c r="Z31" i="27" s="1"/>
  <c r="J12" i="27"/>
  <c r="G37" i="23"/>
  <c r="F37" i="23"/>
  <c r="O21" i="27" s="1"/>
  <c r="J17" i="27"/>
  <c r="J18" i="27"/>
  <c r="G36" i="23"/>
  <c r="F36" i="23"/>
  <c r="O20" i="27" s="1"/>
  <c r="Z20" i="27" s="1"/>
  <c r="P21" i="27"/>
  <c r="F39" i="23"/>
  <c r="O29" i="27" s="1"/>
  <c r="X29" i="27" s="1"/>
  <c r="Z29" i="27" s="1"/>
  <c r="G39" i="23"/>
  <c r="P32" i="27"/>
  <c r="G38" i="23"/>
  <c r="F38" i="23"/>
  <c r="O28" i="27" s="1"/>
  <c r="G41" i="7"/>
  <c r="G41" i="19"/>
  <c r="H42" i="12"/>
  <c r="G41" i="18"/>
  <c r="X14" i="27" l="1"/>
  <c r="X16" i="27"/>
  <c r="Z16" i="27" s="1"/>
  <c r="X18" i="27"/>
  <c r="Z18" i="27" s="1"/>
  <c r="X32" i="27"/>
  <c r="Z32" i="27" s="1"/>
  <c r="X5" i="27"/>
  <c r="Z5" i="27" s="1"/>
  <c r="X7" i="27"/>
  <c r="Z7" i="27" s="1"/>
  <c r="Z14" i="27"/>
  <c r="Z17" i="27"/>
  <c r="X8" i="27"/>
  <c r="Z8" i="27" s="1"/>
  <c r="X12" i="27"/>
  <c r="Z12" i="27" s="1"/>
  <c r="Z15" i="27"/>
  <c r="G42" i="23"/>
  <c r="G41" i="17"/>
</calcChain>
</file>

<file path=xl/sharedStrings.xml><?xml version="1.0" encoding="utf-8"?>
<sst xmlns="http://schemas.openxmlformats.org/spreadsheetml/2006/main" count="1265" uniqueCount="149">
  <si>
    <t>1 неделя</t>
  </si>
  <si>
    <t>Пятница.</t>
  </si>
  <si>
    <t>№</t>
  </si>
  <si>
    <t>Наименование блюд</t>
  </si>
  <si>
    <t>Выход блюда</t>
  </si>
  <si>
    <t>Пищевые вещества</t>
  </si>
  <si>
    <t>Энергетическая ценность</t>
  </si>
  <si>
    <t>Витамин С</t>
  </si>
  <si>
    <t>№ рецепт</t>
  </si>
  <si>
    <t>Белки</t>
  </si>
  <si>
    <t>Жири</t>
  </si>
  <si>
    <t>Углеводы</t>
  </si>
  <si>
    <t>Суп чечевичный</t>
  </si>
  <si>
    <t>Каша рисовая</t>
  </si>
  <si>
    <t>Гуляш из курицы</t>
  </si>
  <si>
    <t>Салат из свеклы и маркови.</t>
  </si>
  <si>
    <t>Банан</t>
  </si>
  <si>
    <t>Чай</t>
  </si>
  <si>
    <t>Хлеб</t>
  </si>
  <si>
    <t>Итого коллорий за день</t>
  </si>
  <si>
    <t>Расход продуктов на одного ребенка за «___» _________202__г.</t>
  </si>
  <si>
    <t>№п/п</t>
  </si>
  <si>
    <t>Наименование</t>
  </si>
  <si>
    <t>Норма  продуктов на 1 чел.</t>
  </si>
  <si>
    <t xml:space="preserve">Закупочная </t>
  </si>
  <si>
    <t xml:space="preserve">Число довольствующихся с 1-4 классов. </t>
  </si>
  <si>
    <t xml:space="preserve">Всего </t>
  </si>
  <si>
    <t xml:space="preserve">Всего закупочная </t>
  </si>
  <si>
    <t>Продуктов</t>
  </si>
  <si>
    <t>цена продуктов на одного человека.</t>
  </si>
  <si>
    <t>цена</t>
  </si>
  <si>
    <t>Кг.</t>
  </si>
  <si>
    <t>Рубль.</t>
  </si>
  <si>
    <t>Человек</t>
  </si>
  <si>
    <t>Картофель</t>
  </si>
  <si>
    <t>Лук</t>
  </si>
  <si>
    <t>Морковь</t>
  </si>
  <si>
    <t>Масло сливочное</t>
  </si>
  <si>
    <t>Чечевица</t>
  </si>
  <si>
    <t>Томат</t>
  </si>
  <si>
    <t>Рис</t>
  </si>
  <si>
    <t>Курица</t>
  </si>
  <si>
    <t>Масло растительное</t>
  </si>
  <si>
    <t>Свекла</t>
  </si>
  <si>
    <t>Мука</t>
  </si>
  <si>
    <t>Соль</t>
  </si>
  <si>
    <t>Сахар</t>
  </si>
  <si>
    <t>ИТОГО:</t>
  </si>
  <si>
    <r>
      <t xml:space="preserve">Мед. сестра: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</si>
  <si>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 xml:space="preserve">Повар:         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</si>
  <si>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>Кладовщик:</t>
    </r>
    <r>
      <rPr>
        <sz val="10"/>
        <color rgb="FF000000"/>
        <rFont val="Times New Roman"/>
        <family val="1"/>
        <charset val="204"/>
      </rPr>
      <t>_____________________________</t>
    </r>
  </si>
  <si>
    <t>№ рецепта</t>
  </si>
  <si>
    <t>Гуляшь из говядины</t>
  </si>
  <si>
    <t>Яблоки</t>
  </si>
  <si>
    <t>Кисель</t>
  </si>
  <si>
    <t>Говядина</t>
  </si>
  <si>
    <t>Капуста</t>
  </si>
  <si>
    <t>Макароны</t>
  </si>
  <si>
    <t>Сметана</t>
  </si>
  <si>
    <t>2 неделя</t>
  </si>
  <si>
    <t>Понедельник.</t>
  </si>
  <si>
    <t>Прием пищи</t>
  </si>
  <si>
    <t>Суп с макаронами</t>
  </si>
  <si>
    <t>Каша овсяная молочная</t>
  </si>
  <si>
    <t>Тефтели</t>
  </si>
  <si>
    <t>Салат из капусты и кукурузы консервир.</t>
  </si>
  <si>
    <t>Молоко</t>
  </si>
  <si>
    <t>Яйцо</t>
  </si>
  <si>
    <t>Яблоко</t>
  </si>
  <si>
    <t>Кукуруза консервированная</t>
  </si>
  <si>
    <t>Овес</t>
  </si>
  <si>
    <t>2неделя</t>
  </si>
  <si>
    <t>Вторник.</t>
  </si>
  <si>
    <t>Суп рисовый</t>
  </si>
  <si>
    <t>Каша гречневая</t>
  </si>
  <si>
    <t>Салат из капусты и зеленого гороха</t>
  </si>
  <si>
    <t>Сок натуральный</t>
  </si>
  <si>
    <t>Гречка</t>
  </si>
  <si>
    <t>Горошек зеленый</t>
  </si>
  <si>
    <t>Среда.</t>
  </si>
  <si>
    <t>Суп гороховый</t>
  </si>
  <si>
    <t>Каша перловая</t>
  </si>
  <si>
    <t>Кукуруза консервированнаая</t>
  </si>
  <si>
    <t>Перловка</t>
  </si>
  <si>
    <t>Горох</t>
  </si>
  <si>
    <t>Четверг.</t>
  </si>
  <si>
    <t>Суп фасолевый</t>
  </si>
  <si>
    <t>Пьюре</t>
  </si>
  <si>
    <t>Котлеты из говядины</t>
  </si>
  <si>
    <t>Компот.</t>
  </si>
  <si>
    <t>Сухофрукты</t>
  </si>
  <si>
    <t>Фасоль</t>
  </si>
  <si>
    <t>Витамин ы</t>
  </si>
  <si>
    <t>Витамины</t>
  </si>
  <si>
    <t>Салат из капусты и кукурузы .</t>
  </si>
  <si>
    <t>чел.</t>
  </si>
  <si>
    <t>Продуты</t>
  </si>
  <si>
    <t xml:space="preserve"> Расход продуктов</t>
  </si>
  <si>
    <t>Цена за 1кг.</t>
  </si>
  <si>
    <t xml:space="preserve">Расход денег </t>
  </si>
  <si>
    <t>Масло растительн.</t>
  </si>
  <si>
    <t>Кукуруза сладкая</t>
  </si>
  <si>
    <t>Закупочная цена</t>
  </si>
  <si>
    <t>Наименование Продуктов</t>
  </si>
  <si>
    <r>
      <t xml:space="preserve">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 xml:space="preserve">Утверждаю директор </t>
    </r>
  </si>
  <si>
    <t>2-пн1</t>
  </si>
  <si>
    <t>3-вт1</t>
  </si>
  <si>
    <t>4-ср1</t>
  </si>
  <si>
    <t>5-чт1</t>
  </si>
  <si>
    <t>6-пт1</t>
  </si>
  <si>
    <t>9-пн2</t>
  </si>
  <si>
    <t>10-вт2</t>
  </si>
  <si>
    <t>11-ср2</t>
  </si>
  <si>
    <t>12-чт2</t>
  </si>
  <si>
    <t>13-пт2</t>
  </si>
  <si>
    <t>16-пн1</t>
  </si>
  <si>
    <t>17-вт1</t>
  </si>
  <si>
    <t>18-ср1</t>
  </si>
  <si>
    <t>19-чт1</t>
  </si>
  <si>
    <t>20-пт1</t>
  </si>
  <si>
    <t>23-пн2</t>
  </si>
  <si>
    <t>24-вт2</t>
  </si>
  <si>
    <t>25-ср2</t>
  </si>
  <si>
    <t>26-чт2</t>
  </si>
  <si>
    <t>27-пт2</t>
  </si>
  <si>
    <t>30-пн1</t>
  </si>
  <si>
    <t>2160 дето.дней.</t>
  </si>
  <si>
    <t>Ежедневное меню МКОУ «ЧИРКАТИНСКАЯ СОШ»</t>
  </si>
  <si>
    <t>МКОУ «ЧИРКАТИНСКАЯ СОШ»</t>
  </si>
  <si>
    <t>_________________ Магомедов М.А.</t>
  </si>
  <si>
    <t xml:space="preserve">                                                                                         </t>
  </si>
  <si>
    <t>Накопительная ведомость за месяц СЕНТЯБРЬ 2024года МКОУ «ЧИРКАТИНСКАЯ СОШ»</t>
  </si>
  <si>
    <t xml:space="preserve">Директор  Магомедов М.А. __________________ </t>
  </si>
  <si>
    <t>полав с говядиной</t>
  </si>
  <si>
    <t>Понедельник</t>
  </si>
  <si>
    <t>банан</t>
  </si>
  <si>
    <t>чай с сахаром</t>
  </si>
  <si>
    <t>суп фасолевый</t>
  </si>
  <si>
    <t>салат из марковы</t>
  </si>
  <si>
    <t>яблоко</t>
  </si>
  <si>
    <t>чай</t>
  </si>
  <si>
    <t>хлеб</t>
  </si>
  <si>
    <t xml:space="preserve">      </t>
  </si>
  <si>
    <t>салат из капусты и  зеленого гороха</t>
  </si>
  <si>
    <t>бананы</t>
  </si>
  <si>
    <t>кисель</t>
  </si>
  <si>
    <t>пятница</t>
  </si>
  <si>
    <t>Бананы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</si>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</sst>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0"/>
      <color rgb="FF000000"/>
      <name val="Times New Roman CYR"/>
      <charset val="204"/>
    </font>
    <font>
      <b/>
      <u/>
      <sz val="12"/>
      <color rgb="FF000000"/>
      <name val="Times New Roman CYR"/>
      <charset val="204"/>
    </font>
    <font>
      <b/>
      <sz val="11"/>
      <color rgb="FF000000"/>
      <name val="Times New Roman CYR"/>
      <charset val="204"/>
    </font>
    <font>
      <b/>
      <sz val="16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99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vertical="top" wrapText="1"/>
    </xf>
    <xf numFmtId="0" fontId="4" fillId="0" borderId="6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vertical="top" wrapText="1"/>
    </xf>
    <xf numFmtId="0" fontId="5" fillId="0" borderId="7" xfId="0" applyNumberFormat="1" applyFont="1" applyFill="1" applyBorder="1" applyAlignment="1" applyProtection="1">
      <alignment vertical="top" wrapText="1"/>
    </xf>
    <xf numFmtId="0" fontId="6" fillId="0" borderId="6" xfId="0" applyNumberFormat="1" applyFont="1" applyFill="1" applyBorder="1" applyAlignment="1" applyProtection="1">
      <alignment vertical="top" wrapText="1"/>
    </xf>
    <xf numFmtId="0" fontId="7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>
      <alignment vertical="top" wrapText="1"/>
    </xf>
    <xf numFmtId="0" fontId="4" fillId="0" borderId="12" xfId="0" applyNumberFormat="1" applyFont="1" applyFill="1" applyBorder="1" applyAlignment="1" applyProtection="1">
      <alignment vertical="top" wrapText="1"/>
    </xf>
    <xf numFmtId="0" fontId="4" fillId="0" borderId="14" xfId="0" applyNumberFormat="1" applyFont="1" applyFill="1" applyBorder="1" applyAlignment="1" applyProtection="1">
      <alignment vertical="top" wrapText="1"/>
    </xf>
    <xf numFmtId="0" fontId="1" fillId="0" borderId="14" xfId="0" applyNumberFormat="1" applyFont="1" applyFill="1" applyBorder="1" applyAlignment="1" applyProtection="1">
      <alignment vertical="top" wrapText="1"/>
    </xf>
    <xf numFmtId="0" fontId="4" fillId="0" borderId="15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horizontal="center" vertical="top" wrapText="1"/>
    </xf>
    <xf numFmtId="0" fontId="4" fillId="0" borderId="17" xfId="0" applyNumberFormat="1" applyFont="1" applyFill="1" applyBorder="1" applyAlignment="1" applyProtection="1">
      <alignment horizontal="center" vertical="top" wrapText="1"/>
    </xf>
    <xf numFmtId="0" fontId="7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horizontal="center" vertical="top" wrapText="1"/>
    </xf>
    <xf numFmtId="0" fontId="9" fillId="0" borderId="18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7" fillId="0" borderId="7" xfId="0" applyNumberFormat="1" applyFont="1" applyFill="1" applyBorder="1" applyAlignment="1" applyProtection="1">
      <alignment vertical="top" wrapText="1"/>
    </xf>
    <xf numFmtId="0" fontId="7" fillId="0" borderId="13" xfId="0" applyNumberFormat="1" applyFont="1" applyFill="1" applyBorder="1" applyAlignment="1" applyProtection="1">
      <alignment vertical="top" wrapText="1"/>
    </xf>
    <xf numFmtId="0" fontId="7" fillId="0" borderId="14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0" xfId="0" applyNumberFormat="1" applyFont="1" applyFill="1" applyBorder="1" applyAlignment="1" applyProtection="1"/>
    <xf numFmtId="0" fontId="7" fillId="0" borderId="21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vertical="top" wrapText="1"/>
    </xf>
    <xf numFmtId="0" fontId="10" fillId="0" borderId="0" xfId="0" applyNumberFormat="1" applyFont="1" applyFill="1" applyBorder="1" applyAlignment="1" applyProtection="1">
      <alignment horizontal="center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5" fillId="0" borderId="18" xfId="0" applyNumberFormat="1" applyFont="1" applyFill="1" applyBorder="1" applyAlignment="1" applyProtection="1">
      <alignment vertical="top" wrapText="1"/>
    </xf>
    <xf numFmtId="0" fontId="5" fillId="0" borderId="26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2" fillId="0" borderId="29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30" xfId="0" applyNumberFormat="1" applyFont="1" applyFill="1" applyBorder="1" applyAlignment="1" applyProtection="1">
      <alignment vertical="top" wrapText="1"/>
    </xf>
    <xf numFmtId="0" fontId="4" fillId="0" borderId="31" xfId="0" applyNumberFormat="1" applyFont="1" applyFill="1" applyBorder="1" applyAlignment="1" applyProtection="1">
      <alignment vertical="top" wrapText="1"/>
    </xf>
    <xf numFmtId="0" fontId="4" fillId="0" borderId="32" xfId="0" applyNumberFormat="1" applyFont="1" applyFill="1" applyBorder="1" applyAlignment="1" applyProtection="1">
      <alignment vertical="top" wrapText="1"/>
    </xf>
    <xf numFmtId="0" fontId="4" fillId="0" borderId="33" xfId="0" applyNumberFormat="1" applyFont="1" applyFill="1" applyBorder="1" applyAlignment="1" applyProtection="1">
      <alignment vertical="top" wrapText="1"/>
    </xf>
    <xf numFmtId="0" fontId="1" fillId="0" borderId="32" xfId="0" applyNumberFormat="1" applyFont="1" applyFill="1" applyBorder="1" applyAlignment="1" applyProtection="1">
      <alignment vertical="top" wrapText="1"/>
    </xf>
    <xf numFmtId="0" fontId="1" fillId="0" borderId="33" xfId="0" applyNumberFormat="1" applyFont="1" applyFill="1" applyBorder="1" applyAlignment="1" applyProtection="1">
      <alignment vertical="top" wrapText="1"/>
    </xf>
    <xf numFmtId="0" fontId="4" fillId="0" borderId="34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horizontal="center" vertical="top" wrapText="1"/>
    </xf>
    <xf numFmtId="0" fontId="4" fillId="0" borderId="36" xfId="0" applyNumberFormat="1" applyFont="1" applyFill="1" applyBorder="1" applyAlignment="1" applyProtection="1">
      <alignment horizontal="center" vertical="top" wrapText="1"/>
    </xf>
    <xf numFmtId="0" fontId="7" fillId="0" borderId="37" xfId="0" applyNumberFormat="1" applyFont="1" applyFill="1" applyBorder="1" applyAlignment="1" applyProtection="1">
      <alignment vertical="top" wrapText="1"/>
    </xf>
    <xf numFmtId="0" fontId="7" fillId="0" borderId="38" xfId="0" applyNumberFormat="1" applyFont="1" applyFill="1" applyBorder="1" applyAlignment="1" applyProtection="1">
      <alignment vertical="top" wrapText="1"/>
    </xf>
    <xf numFmtId="0" fontId="9" fillId="0" borderId="39" xfId="0" applyNumberFormat="1" applyFont="1" applyFill="1" applyBorder="1" applyAlignment="1" applyProtection="1">
      <alignment vertical="top" wrapText="1"/>
    </xf>
    <xf numFmtId="0" fontId="7" fillId="0" borderId="39" xfId="0" applyNumberFormat="1" applyFont="1" applyFill="1" applyBorder="1" applyAlignment="1" applyProtection="1">
      <alignment vertical="top" wrapText="1"/>
    </xf>
    <xf numFmtId="0" fontId="7" fillId="0" borderId="40" xfId="0" applyNumberFormat="1" applyFont="1" applyFill="1" applyBorder="1" applyAlignment="1" applyProtection="1">
      <alignment vertical="top" wrapText="1"/>
    </xf>
    <xf numFmtId="0" fontId="7" fillId="0" borderId="41" xfId="0" applyNumberFormat="1" applyFont="1" applyFill="1" applyBorder="1" applyAlignment="1" applyProtection="1">
      <alignment vertical="top" wrapText="1"/>
    </xf>
    <xf numFmtId="0" fontId="7" fillId="0" borderId="42" xfId="0" applyNumberFormat="1" applyFont="1" applyFill="1" applyBorder="1" applyAlignment="1" applyProtection="1">
      <alignment vertical="top" wrapText="1"/>
    </xf>
    <xf numFmtId="0" fontId="7" fillId="0" borderId="43" xfId="0" applyNumberFormat="1" applyFont="1" applyFill="1" applyBorder="1" applyAlignment="1" applyProtection="1">
      <alignment vertical="top" wrapText="1"/>
    </xf>
    <xf numFmtId="0" fontId="7" fillId="0" borderId="44" xfId="0" applyNumberFormat="1" applyFont="1" applyFill="1" applyBorder="1" applyAlignment="1" applyProtection="1">
      <alignment vertical="top" wrapText="1"/>
    </xf>
    <xf numFmtId="0" fontId="7" fillId="0" borderId="45" xfId="0" applyNumberFormat="1" applyFont="1" applyFill="1" applyBorder="1" applyAlignment="1" applyProtection="1">
      <alignment vertical="top" wrapText="1"/>
    </xf>
    <xf numFmtId="0" fontId="7" fillId="0" borderId="46" xfId="0" applyNumberFormat="1" applyFont="1" applyFill="1" applyBorder="1" applyAlignment="1" applyProtection="1">
      <alignment vertical="top" wrapText="1"/>
    </xf>
    <xf numFmtId="0" fontId="7" fillId="0" borderId="33" xfId="0" applyNumberFormat="1" applyFont="1" applyFill="1" applyBorder="1" applyAlignment="1" applyProtection="1">
      <alignment vertical="top" wrapText="1"/>
    </xf>
    <xf numFmtId="0" fontId="7" fillId="0" borderId="36" xfId="0" applyNumberFormat="1" applyFont="1" applyFill="1" applyBorder="1" applyAlignment="1" applyProtection="1">
      <alignment vertical="top" wrapText="1"/>
    </xf>
    <xf numFmtId="0" fontId="7" fillId="0" borderId="34" xfId="0" applyNumberFormat="1" applyFont="1" applyFill="1" applyBorder="1" applyAlignment="1" applyProtection="1">
      <alignment vertical="top" wrapText="1"/>
    </xf>
    <xf numFmtId="0" fontId="7" fillId="0" borderId="48" xfId="0" applyNumberFormat="1" applyFont="1" applyFill="1" applyBorder="1" applyAlignment="1" applyProtection="1">
      <alignment vertical="top" wrapText="1"/>
    </xf>
    <xf numFmtId="0" fontId="7" fillId="0" borderId="50" xfId="0" applyNumberFormat="1" applyFont="1" applyFill="1" applyBorder="1" applyAlignment="1" applyProtection="1">
      <alignment vertical="top" wrapText="1"/>
    </xf>
    <xf numFmtId="0" fontId="2" fillId="0" borderId="51" xfId="0" applyNumberFormat="1" applyFont="1" applyFill="1" applyBorder="1" applyAlignment="1" applyProtection="1"/>
    <xf numFmtId="0" fontId="6" fillId="0" borderId="18" xfId="0" applyNumberFormat="1" applyFont="1" applyFill="1" applyBorder="1" applyAlignment="1" applyProtection="1">
      <alignment vertical="top" wrapText="1"/>
    </xf>
    <xf numFmtId="0" fontId="7" fillId="0" borderId="52" xfId="0" applyNumberFormat="1" applyFont="1" applyFill="1" applyBorder="1" applyAlignment="1" applyProtection="1"/>
    <xf numFmtId="0" fontId="8" fillId="0" borderId="53" xfId="0" applyNumberFormat="1" applyFont="1" applyFill="1" applyBorder="1" applyAlignment="1" applyProtection="1">
      <alignment horizontal="left"/>
    </xf>
    <xf numFmtId="0" fontId="1" fillId="0" borderId="53" xfId="0" applyNumberFormat="1" applyFont="1" applyFill="1" applyBorder="1" applyAlignment="1" applyProtection="1">
      <alignment horizontal="center"/>
    </xf>
    <xf numFmtId="49" fontId="1" fillId="0" borderId="53" xfId="0" applyNumberFormat="1" applyFont="1" applyFill="1" applyBorder="1" applyAlignment="1" applyProtection="1"/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54" xfId="0" applyNumberFormat="1" applyFont="1" applyFill="1" applyBorder="1" applyAlignment="1" applyProtection="1">
      <alignment vertical="top" wrapText="1"/>
    </xf>
    <xf numFmtId="0" fontId="4" fillId="0" borderId="43" xfId="0" applyNumberFormat="1" applyFont="1" applyFill="1" applyBorder="1" applyAlignment="1" applyProtection="1">
      <alignment vertical="top" wrapText="1"/>
    </xf>
    <xf numFmtId="0" fontId="4" fillId="0" borderId="46" xfId="0" applyNumberFormat="1" applyFont="1" applyFill="1" applyBorder="1" applyAlignment="1" applyProtection="1">
      <alignment vertical="top" wrapText="1"/>
    </xf>
    <xf numFmtId="0" fontId="1" fillId="0" borderId="46" xfId="0" applyNumberFormat="1" applyFont="1" applyFill="1" applyBorder="1" applyAlignment="1" applyProtection="1">
      <alignment vertical="top" wrapText="1"/>
    </xf>
    <xf numFmtId="0" fontId="7" fillId="0" borderId="32" xfId="0" applyNumberFormat="1" applyFont="1" applyFill="1" applyBorder="1" applyAlignment="1" applyProtection="1">
      <alignment vertical="top" wrapText="1"/>
    </xf>
    <xf numFmtId="0" fontId="7" fillId="0" borderId="35" xfId="0" applyNumberFormat="1" applyFont="1" applyFill="1" applyBorder="1" applyAlignment="1" applyProtection="1">
      <alignment vertical="top" wrapText="1"/>
    </xf>
    <xf numFmtId="0" fontId="7" fillId="0" borderId="54" xfId="0" applyNumberFormat="1" applyFont="1" applyFill="1" applyBorder="1" applyAlignment="1" applyProtection="1">
      <alignment horizontal="center" vertical="top" wrapText="1"/>
    </xf>
    <xf numFmtId="0" fontId="7" fillId="0" borderId="55" xfId="0" applyNumberFormat="1" applyFont="1" applyFill="1" applyBorder="1" applyAlignment="1" applyProtection="1">
      <alignment vertical="top" wrapText="1"/>
    </xf>
    <xf numFmtId="0" fontId="7" fillId="0" borderId="56" xfId="0" applyNumberFormat="1" applyFont="1" applyFill="1" applyBorder="1" applyAlignment="1" applyProtection="1">
      <alignment vertical="top" wrapText="1"/>
    </xf>
    <xf numFmtId="0" fontId="4" fillId="0" borderId="52" xfId="0" applyNumberFormat="1" applyFont="1" applyFill="1" applyBorder="1" applyAlignment="1" applyProtection="1"/>
    <xf numFmtId="0" fontId="7" fillId="0" borderId="55" xfId="0" applyNumberFormat="1" applyFont="1" applyFill="1" applyBorder="1" applyAlignment="1" applyProtection="1">
      <alignment horizontal="center" vertical="top" wrapText="1"/>
    </xf>
    <xf numFmtId="0" fontId="7" fillId="0" borderId="57" xfId="0" applyNumberFormat="1" applyFont="1" applyFill="1" applyBorder="1" applyAlignment="1" applyProtection="1">
      <alignment vertical="top" wrapText="1"/>
    </xf>
    <xf numFmtId="0" fontId="1" fillId="0" borderId="18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right" vertical="top" wrapText="1"/>
    </xf>
    <xf numFmtId="0" fontId="9" fillId="0" borderId="18" xfId="0" applyNumberFormat="1" applyFont="1" applyFill="1" applyBorder="1" applyAlignment="1" applyProtection="1">
      <alignment horizontal="right" vertical="top" wrapText="1"/>
    </xf>
    <xf numFmtId="0" fontId="7" fillId="0" borderId="18" xfId="0" applyNumberFormat="1" applyFont="1" applyFill="1" applyBorder="1" applyAlignment="1" applyProtection="1">
      <alignment horizontal="right" vertical="top" wrapText="1"/>
    </xf>
    <xf numFmtId="0" fontId="7" fillId="0" borderId="14" xfId="0" applyNumberFormat="1" applyFont="1" applyFill="1" applyBorder="1" applyAlignment="1" applyProtection="1">
      <alignment horizontal="right" vertical="top" wrapText="1"/>
    </xf>
    <xf numFmtId="0" fontId="11" fillId="0" borderId="6" xfId="0" applyNumberFormat="1" applyFont="1" applyFill="1" applyBorder="1" applyAlignment="1" applyProtection="1">
      <alignment horizontal="center" vertical="top" wrapText="1"/>
    </xf>
    <xf numFmtId="0" fontId="12" fillId="0" borderId="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>
      <alignment horizontal="left" vertical="top" wrapText="1"/>
    </xf>
    <xf numFmtId="0" fontId="1" fillId="0" borderId="62" xfId="0" applyNumberFormat="1" applyFont="1" applyFill="1" applyBorder="1" applyAlignment="1" applyProtection="1"/>
    <xf numFmtId="0" fontId="13" fillId="0" borderId="14" xfId="0" applyNumberFormat="1" applyFont="1" applyFill="1" applyBorder="1" applyAlignment="1" applyProtection="1">
      <alignment vertical="top" wrapText="1"/>
    </xf>
    <xf numFmtId="0" fontId="13" fillId="0" borderId="63" xfId="0" applyNumberFormat="1" applyFont="1" applyFill="1" applyBorder="1" applyAlignment="1" applyProtection="1">
      <alignment vertical="top" wrapText="1"/>
    </xf>
    <xf numFmtId="0" fontId="6" fillId="0" borderId="0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13" fillId="0" borderId="62" xfId="0" applyNumberFormat="1" applyFont="1" applyFill="1" applyBorder="1" applyAlignment="1" applyProtection="1">
      <alignment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14" fillId="0" borderId="0" xfId="0" applyFont="1"/>
    <xf numFmtId="0" fontId="15" fillId="0" borderId="6" xfId="0" applyNumberFormat="1" applyFont="1" applyFill="1" applyBorder="1" applyAlignment="1" applyProtection="1">
      <alignment vertical="top" wrapText="1"/>
    </xf>
    <xf numFmtId="0" fontId="15" fillId="0" borderId="62" xfId="0" applyNumberFormat="1" applyFont="1" applyFill="1" applyBorder="1" applyAlignment="1" applyProtection="1">
      <alignment vertical="top" wrapText="1"/>
    </xf>
    <xf numFmtId="0" fontId="15" fillId="0" borderId="61" xfId="0" applyNumberFormat="1" applyFont="1" applyFill="1" applyBorder="1" applyAlignment="1" applyProtection="1">
      <alignment vertical="top" wrapText="1"/>
    </xf>
    <xf numFmtId="0" fontId="15" fillId="0" borderId="14" xfId="0" applyNumberFormat="1" applyFont="1" applyFill="1" applyBorder="1" applyAlignment="1" applyProtection="1">
      <alignment vertical="top" wrapText="1"/>
    </xf>
    <xf numFmtId="0" fontId="15" fillId="0" borderId="63" xfId="0" applyNumberFormat="1" applyFont="1" applyFill="1" applyBorder="1" applyAlignment="1" applyProtection="1">
      <alignment vertical="top" wrapText="1"/>
    </xf>
    <xf numFmtId="0" fontId="15" fillId="0" borderId="7" xfId="0" applyNumberFormat="1" applyFont="1" applyFill="1" applyBorder="1" applyAlignment="1" applyProtection="1">
      <alignment vertical="top" wrapText="1"/>
    </xf>
    <xf numFmtId="0" fontId="15" fillId="0" borderId="9" xfId="0" applyNumberFormat="1" applyFont="1" applyFill="1" applyBorder="1" applyAlignment="1" applyProtection="1">
      <alignment vertical="top" wrapText="1"/>
    </xf>
    <xf numFmtId="0" fontId="15" fillId="0" borderId="58" xfId="0" applyNumberFormat="1" applyFont="1" applyFill="1" applyBorder="1" applyAlignment="1" applyProtection="1">
      <alignment vertical="top" wrapText="1"/>
    </xf>
    <xf numFmtId="0" fontId="15" fillId="0" borderId="59" xfId="0" applyNumberFormat="1" applyFont="1" applyFill="1" applyBorder="1" applyAlignment="1" applyProtection="1">
      <alignment vertical="top" wrapText="1"/>
    </xf>
    <xf numFmtId="0" fontId="15" fillId="0" borderId="60" xfId="0" applyNumberFormat="1" applyFont="1" applyFill="1" applyBorder="1" applyAlignment="1" applyProtection="1">
      <alignment vertical="top" wrapText="1"/>
    </xf>
    <xf numFmtId="0" fontId="15" fillId="0" borderId="5" xfId="0" applyNumberFormat="1" applyFont="1" applyFill="1" applyBorder="1" applyAlignment="1" applyProtection="1">
      <alignment horizontal="justify" vertical="top" wrapText="1"/>
    </xf>
    <xf numFmtId="0" fontId="15" fillId="0" borderId="12" xfId="0" applyNumberFormat="1" applyFont="1" applyFill="1" applyBorder="1" applyAlignment="1" applyProtection="1">
      <alignment vertical="top" wrapText="1"/>
    </xf>
    <xf numFmtId="0" fontId="15" fillId="0" borderId="19" xfId="0" applyNumberFormat="1" applyFont="1" applyFill="1" applyBorder="1" applyAlignment="1" applyProtection="1">
      <alignment horizontal="justify" vertical="top" wrapText="1"/>
    </xf>
    <xf numFmtId="0" fontId="15" fillId="0" borderId="64" xfId="0" applyNumberFormat="1" applyFont="1" applyFill="1" applyBorder="1" applyAlignment="1" applyProtection="1">
      <alignment vertical="top" wrapText="1"/>
    </xf>
    <xf numFmtId="0" fontId="15" fillId="0" borderId="65" xfId="0" applyNumberFormat="1" applyFont="1" applyFill="1" applyBorder="1" applyAlignment="1" applyProtection="1">
      <alignment vertical="top" wrapText="1"/>
    </xf>
    <xf numFmtId="0" fontId="15" fillId="0" borderId="13" xfId="0" applyNumberFormat="1" applyFont="1" applyFill="1" applyBorder="1" applyAlignment="1" applyProtection="1">
      <alignment horizontal="justify" vertical="top" wrapText="1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right"/>
    </xf>
    <xf numFmtId="0" fontId="18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horizontal="right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8" xfId="0" applyNumberFormat="1" applyFont="1" applyFill="1" applyBorder="1" applyAlignment="1" applyProtection="1">
      <alignment vertical="top" wrapText="1"/>
    </xf>
    <xf numFmtId="0" fontId="2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8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2" fillId="0" borderId="4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7" fillId="0" borderId="49" xfId="0" applyNumberFormat="1" applyFont="1" applyFill="1" applyBorder="1" applyAlignment="1" applyProtection="1">
      <alignment vertical="top" wrapText="1"/>
    </xf>
    <xf numFmtId="0" fontId="7" fillId="0" borderId="28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vertical="top" wrapText="1"/>
    </xf>
    <xf numFmtId="0" fontId="4" fillId="0" borderId="25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21" xfId="0" applyNumberFormat="1" applyFont="1" applyFill="1" applyBorder="1" applyAlignment="1" applyProtection="1">
      <alignment vertical="top" wrapText="1"/>
    </xf>
    <xf numFmtId="0" fontId="2" fillId="0" borderId="38" xfId="0" applyNumberFormat="1" applyFont="1" applyFill="1" applyBorder="1" applyAlignment="1" applyProtection="1">
      <alignment vertical="top" wrapText="1"/>
    </xf>
    <xf numFmtId="0" fontId="2" fillId="0" borderId="18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66" xfId="0" applyNumberFormat="1" applyFont="1" applyFill="1" applyBorder="1" applyAlignment="1" applyProtection="1">
      <alignment vertical="top" wrapText="1"/>
    </xf>
    <xf numFmtId="0" fontId="0" fillId="0" borderId="67" xfId="0" applyBorder="1" applyAlignment="1">
      <alignment vertical="top" wrapText="1"/>
    </xf>
    <xf numFmtId="0" fontId="4" fillId="0" borderId="68" xfId="0" applyNumberFormat="1" applyFont="1" applyFill="1" applyBorder="1" applyAlignment="1" applyProtection="1">
      <alignment vertical="top" wrapText="1"/>
    </xf>
    <xf numFmtId="0" fontId="0" fillId="0" borderId="69" xfId="0" applyBorder="1" applyAlignment="1">
      <alignment vertical="top" wrapText="1"/>
    </xf>
    <xf numFmtId="0" fontId="0" fillId="0" borderId="11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5"/>
  <sheetViews>
    <sheetView workbookViewId="0">
      <selection activeCell="C2" sqref="C2:J5"/>
    </sheetView>
  </sheetViews>
  <sheetFormatPr defaultColWidth="9.109375" defaultRowHeight="14.25" customHeight="1" x14ac:dyDescent="0.3"/>
  <cols>
    <col min="2" max="2" width="4.33203125" customWidth="1"/>
    <col min="3" max="3" width="22.6640625" customWidth="1"/>
    <col min="5" max="5" width="12.6640625" customWidth="1"/>
    <col min="7" max="7" width="12.66406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B3" s="1"/>
      <c r="C3" s="1"/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B4" s="1"/>
      <c r="C4" s="1"/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B5" s="1"/>
      <c r="C5" s="1"/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60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8" t="s">
        <v>2</v>
      </c>
      <c r="C8" s="158" t="s">
        <v>3</v>
      </c>
      <c r="D8" s="158" t="s">
        <v>4</v>
      </c>
      <c r="E8" s="170" t="s">
        <v>5</v>
      </c>
      <c r="F8" s="171"/>
      <c r="G8" s="172"/>
      <c r="H8" s="158" t="s">
        <v>6</v>
      </c>
      <c r="I8" s="158" t="s">
        <v>7</v>
      </c>
      <c r="J8" s="158" t="s">
        <v>51</v>
      </c>
    </row>
    <row r="9" spans="2:10" ht="14.4" x14ac:dyDescent="0.3">
      <c r="B9" s="159"/>
      <c r="C9" s="159"/>
      <c r="D9" s="159"/>
      <c r="E9" s="7" t="s">
        <v>9</v>
      </c>
      <c r="F9" s="7" t="s">
        <v>10</v>
      </c>
      <c r="G9" s="8" t="s">
        <v>11</v>
      </c>
      <c r="H9" s="159"/>
      <c r="I9" s="159"/>
      <c r="J9" s="159"/>
    </row>
    <row r="10" spans="2:10" ht="14.4" x14ac:dyDescent="0.3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4.4" x14ac:dyDescent="0.3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4.4" x14ac:dyDescent="0.3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27.6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60" t="s">
        <v>19</v>
      </c>
      <c r="C17" s="161"/>
      <c r="D17" s="33"/>
      <c r="E17" s="33"/>
      <c r="F17" s="33"/>
      <c r="G17" s="33"/>
      <c r="H17" s="33">
        <v>742</v>
      </c>
      <c r="I17" s="33"/>
      <c r="J17" s="33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7.399999999999999" x14ac:dyDescent="0.3">
      <c r="B19" s="13" t="s">
        <v>20</v>
      </c>
      <c r="C19" s="14"/>
      <c r="D19" s="1"/>
      <c r="E19" s="1"/>
      <c r="F19" s="1"/>
      <c r="G19" s="1"/>
      <c r="H19" s="15"/>
      <c r="I19" s="15"/>
      <c r="J19" s="15"/>
    </row>
    <row r="20" spans="2:10" ht="41.4" x14ac:dyDescent="0.3">
      <c r="B20" s="162" t="s">
        <v>21</v>
      </c>
      <c r="C20" s="16" t="s">
        <v>22</v>
      </c>
      <c r="D20" s="162" t="s">
        <v>23</v>
      </c>
      <c r="E20" s="16" t="s">
        <v>24</v>
      </c>
      <c r="F20" s="162" t="s">
        <v>25</v>
      </c>
      <c r="G20" s="16" t="s">
        <v>26</v>
      </c>
      <c r="H20" s="16" t="s">
        <v>27</v>
      </c>
      <c r="I20" s="1"/>
      <c r="J20" s="1"/>
    </row>
    <row r="21" spans="2:10" ht="55.2" x14ac:dyDescent="0.3">
      <c r="B21" s="163"/>
      <c r="C21" s="17" t="s">
        <v>28</v>
      </c>
      <c r="D21" s="163"/>
      <c r="E21" s="17" t="s">
        <v>29</v>
      </c>
      <c r="F21" s="163"/>
      <c r="G21" s="17" t="s">
        <v>28</v>
      </c>
      <c r="H21" s="17" t="s">
        <v>30</v>
      </c>
      <c r="I21" s="1"/>
      <c r="J21" s="1"/>
    </row>
    <row r="22" spans="2:10" ht="14.4" x14ac:dyDescent="0.3">
      <c r="B22" s="164"/>
      <c r="C22" s="18"/>
      <c r="D22" s="164"/>
      <c r="E22" s="19"/>
      <c r="F22" s="164"/>
      <c r="G22" s="18"/>
      <c r="H22" s="19"/>
      <c r="I22" s="1"/>
      <c r="J22" s="1"/>
    </row>
    <row r="23" spans="2:10" ht="15" thickBot="1" x14ac:dyDescent="0.35">
      <c r="B23" s="93"/>
      <c r="C23" s="7"/>
      <c r="D23" s="8" t="s">
        <v>31</v>
      </c>
      <c r="E23" s="8" t="s">
        <v>32</v>
      </c>
      <c r="F23" s="8" t="s">
        <v>33</v>
      </c>
      <c r="G23" s="8" t="s">
        <v>31</v>
      </c>
      <c r="H23" s="8" t="s">
        <v>32</v>
      </c>
      <c r="I23" s="1"/>
      <c r="J23" s="1"/>
    </row>
    <row r="24" spans="2:10" ht="15" thickBot="1" x14ac:dyDescent="0.35">
      <c r="B24" s="24">
        <v>1</v>
      </c>
      <c r="C24" s="25" t="s">
        <v>34</v>
      </c>
      <c r="D24" s="94">
        <v>6.5000000000000002E-2</v>
      </c>
      <c r="E24" s="94">
        <v>50</v>
      </c>
      <c r="F24" s="32">
        <v>108</v>
      </c>
      <c r="G24" s="25">
        <f t="shared" ref="G24:G40" si="0">PRODUCT(D24,F24)</f>
        <v>7.0200000000000005</v>
      </c>
      <c r="H24" s="25">
        <f>PRODUCT(D24:E24,F24)</f>
        <v>351</v>
      </c>
      <c r="I24" s="1"/>
      <c r="J24" s="1"/>
    </row>
    <row r="25" spans="2:10" ht="15" thickBot="1" x14ac:dyDescent="0.35">
      <c r="B25" s="24">
        <v>2</v>
      </c>
      <c r="C25" s="25" t="s">
        <v>35</v>
      </c>
      <c r="D25" s="94">
        <v>2.5000000000000001E-2</v>
      </c>
      <c r="E25" s="94">
        <v>30</v>
      </c>
      <c r="F25" s="32">
        <f t="shared" ref="F25:F40" si="1">$F$24</f>
        <v>108</v>
      </c>
      <c r="G25" s="25">
        <f t="shared" si="0"/>
        <v>2.7</v>
      </c>
      <c r="H25" s="25">
        <f>PRODUCT(D25,E25,F25)</f>
        <v>81</v>
      </c>
      <c r="I25" s="1"/>
      <c r="J25" s="1"/>
    </row>
    <row r="26" spans="2:10" ht="15" thickBot="1" x14ac:dyDescent="0.35">
      <c r="B26" s="24">
        <v>3</v>
      </c>
      <c r="C26" s="25" t="s">
        <v>36</v>
      </c>
      <c r="D26" s="94">
        <v>2.5000000000000001E-2</v>
      </c>
      <c r="E26" s="94">
        <v>65</v>
      </c>
      <c r="F26" s="32">
        <f t="shared" si="1"/>
        <v>108</v>
      </c>
      <c r="G26" s="25">
        <f t="shared" si="0"/>
        <v>2.7</v>
      </c>
      <c r="H26" s="25">
        <f>PRODUCT(D26,E26,F26)</f>
        <v>175.5</v>
      </c>
      <c r="I26" s="1"/>
      <c r="J26" s="1"/>
    </row>
    <row r="27" spans="2:10" ht="15" thickBot="1" x14ac:dyDescent="0.35">
      <c r="B27" s="24">
        <v>4</v>
      </c>
      <c r="C27" s="25" t="s">
        <v>37</v>
      </c>
      <c r="D27" s="94">
        <v>1.2E-2</v>
      </c>
      <c r="E27" s="94">
        <v>1500</v>
      </c>
      <c r="F27" s="32">
        <f t="shared" si="1"/>
        <v>108</v>
      </c>
      <c r="G27" s="25">
        <f t="shared" si="0"/>
        <v>1.296</v>
      </c>
      <c r="H27" s="25">
        <f t="shared" ref="H27:H40" si="2">PRODUCT(D27,F27,E27)</f>
        <v>1944</v>
      </c>
      <c r="I27" s="1"/>
      <c r="J27" s="1"/>
    </row>
    <row r="28" spans="2:10" ht="15" thickBot="1" x14ac:dyDescent="0.35">
      <c r="B28" s="24">
        <v>5</v>
      </c>
      <c r="C28" s="25" t="s">
        <v>40</v>
      </c>
      <c r="D28" s="94">
        <f>чт1!$D$38</f>
        <v>0.03</v>
      </c>
      <c r="E28" s="94">
        <v>120</v>
      </c>
      <c r="F28" s="32">
        <f t="shared" si="1"/>
        <v>108</v>
      </c>
      <c r="G28" s="25">
        <f t="shared" si="0"/>
        <v>3.2399999999999998</v>
      </c>
      <c r="H28" s="25">
        <f t="shared" si="2"/>
        <v>388.79999999999995</v>
      </c>
      <c r="I28" s="1"/>
      <c r="J28" s="1"/>
    </row>
    <row r="29" spans="2:10" ht="14.4" x14ac:dyDescent="0.3">
      <c r="B29" s="24">
        <v>6</v>
      </c>
      <c r="C29" s="25" t="s">
        <v>39</v>
      </c>
      <c r="D29" s="94">
        <v>4.1000000000000003E-3</v>
      </c>
      <c r="E29" s="94">
        <v>340</v>
      </c>
      <c r="F29" s="32">
        <f t="shared" si="1"/>
        <v>108</v>
      </c>
      <c r="G29" s="25">
        <f t="shared" si="0"/>
        <v>0.44280000000000003</v>
      </c>
      <c r="H29" s="25">
        <f t="shared" si="2"/>
        <v>150.55200000000002</v>
      </c>
      <c r="I29" s="1"/>
      <c r="J29" s="1"/>
    </row>
    <row r="30" spans="2:10" ht="14.4" x14ac:dyDescent="0.3">
      <c r="B30" s="24">
        <v>7</v>
      </c>
      <c r="C30" s="25" t="s">
        <v>77</v>
      </c>
      <c r="D30" s="94">
        <v>4.4999999999999998E-2</v>
      </c>
      <c r="E30" s="94">
        <v>80</v>
      </c>
      <c r="F30" s="32">
        <f t="shared" si="1"/>
        <v>108</v>
      </c>
      <c r="G30" s="25">
        <f t="shared" si="0"/>
        <v>4.8599999999999994</v>
      </c>
      <c r="H30" s="25">
        <f t="shared" si="2"/>
        <v>388.79999999999995</v>
      </c>
      <c r="I30" s="1"/>
      <c r="J30" s="1"/>
    </row>
    <row r="31" spans="2:10" ht="14.4" x14ac:dyDescent="0.3">
      <c r="B31" s="24">
        <v>8</v>
      </c>
      <c r="C31" s="25" t="s">
        <v>55</v>
      </c>
      <c r="D31" s="95">
        <v>7.2999999999999995E-2</v>
      </c>
      <c r="E31" s="94">
        <v>650</v>
      </c>
      <c r="F31" s="32">
        <f t="shared" si="1"/>
        <v>108</v>
      </c>
      <c r="G31" s="25">
        <f t="shared" si="0"/>
        <v>7.8839999999999995</v>
      </c>
      <c r="H31" s="25">
        <f t="shared" si="2"/>
        <v>5124.5999999999995</v>
      </c>
      <c r="I31" s="1"/>
      <c r="J31" s="1"/>
    </row>
    <row r="32" spans="2:10" ht="14.4" x14ac:dyDescent="0.3">
      <c r="B32" s="24">
        <v>9</v>
      </c>
      <c r="C32" s="25" t="s">
        <v>67</v>
      </c>
      <c r="D32" s="94">
        <v>0.1</v>
      </c>
      <c r="E32" s="94">
        <v>10</v>
      </c>
      <c r="F32" s="32">
        <f t="shared" si="1"/>
        <v>108</v>
      </c>
      <c r="G32" s="25">
        <f t="shared" si="0"/>
        <v>10.8</v>
      </c>
      <c r="H32" s="25">
        <f t="shared" si="2"/>
        <v>108</v>
      </c>
      <c r="I32" s="1"/>
      <c r="J32" s="1"/>
    </row>
    <row r="33" spans="2:10" ht="14.4" x14ac:dyDescent="0.3">
      <c r="B33" s="24">
        <v>10</v>
      </c>
      <c r="C33" s="25" t="s">
        <v>18</v>
      </c>
      <c r="D33" s="96">
        <v>7.8700000000000006E-2</v>
      </c>
      <c r="E33" s="94">
        <v>65</v>
      </c>
      <c r="F33" s="32">
        <f t="shared" si="1"/>
        <v>108</v>
      </c>
      <c r="G33" s="25">
        <f t="shared" si="0"/>
        <v>8.4996000000000009</v>
      </c>
      <c r="H33" s="25">
        <f t="shared" si="2"/>
        <v>552.47400000000005</v>
      </c>
      <c r="I33" s="1"/>
      <c r="J33" s="1"/>
    </row>
    <row r="34" spans="2:10" ht="13.95" customHeight="1" x14ac:dyDescent="0.3">
      <c r="B34" s="24">
        <v>11</v>
      </c>
      <c r="C34" s="25" t="s">
        <v>42</v>
      </c>
      <c r="D34" s="94">
        <v>0.01</v>
      </c>
      <c r="E34" s="94">
        <v>150</v>
      </c>
      <c r="F34" s="32">
        <f t="shared" si="1"/>
        <v>108</v>
      </c>
      <c r="G34" s="25">
        <f t="shared" si="0"/>
        <v>1.08</v>
      </c>
      <c r="H34" s="25">
        <f t="shared" si="2"/>
        <v>162</v>
      </c>
      <c r="I34" s="1"/>
      <c r="J34" s="1"/>
    </row>
    <row r="35" spans="2:10" ht="14.4" x14ac:dyDescent="0.3">
      <c r="B35" s="24">
        <v>12</v>
      </c>
      <c r="C35" s="25" t="s">
        <v>68</v>
      </c>
      <c r="D35" s="94">
        <v>0.1</v>
      </c>
      <c r="E35" s="94">
        <v>90</v>
      </c>
      <c r="F35" s="32">
        <f t="shared" si="1"/>
        <v>108</v>
      </c>
      <c r="G35" s="25">
        <f t="shared" si="0"/>
        <v>10.8</v>
      </c>
      <c r="H35" s="25">
        <f t="shared" si="2"/>
        <v>972.00000000000011</v>
      </c>
      <c r="I35" s="1"/>
      <c r="J35" s="1"/>
    </row>
    <row r="36" spans="2:10" ht="14.4" x14ac:dyDescent="0.3">
      <c r="B36" s="24">
        <v>13</v>
      </c>
      <c r="C36" s="36" t="s">
        <v>17</v>
      </c>
      <c r="D36" s="29">
        <v>1.2999999999999999E-3</v>
      </c>
      <c r="E36" s="28">
        <v>1450</v>
      </c>
      <c r="F36" s="32">
        <f t="shared" si="1"/>
        <v>108</v>
      </c>
      <c r="G36" s="25">
        <f t="shared" si="0"/>
        <v>0.1404</v>
      </c>
      <c r="H36" s="25">
        <f t="shared" si="2"/>
        <v>203.57999999999998</v>
      </c>
      <c r="I36" s="1"/>
      <c r="J36" s="1"/>
    </row>
    <row r="37" spans="2:10" ht="14.4" x14ac:dyDescent="0.3">
      <c r="B37" s="24">
        <v>14</v>
      </c>
      <c r="C37" s="25" t="s">
        <v>46</v>
      </c>
      <c r="D37" s="94">
        <v>1.4999999999999999E-2</v>
      </c>
      <c r="E37" s="94">
        <v>80</v>
      </c>
      <c r="F37" s="32">
        <f t="shared" si="1"/>
        <v>108</v>
      </c>
      <c r="G37" s="25">
        <f t="shared" si="0"/>
        <v>1.6199999999999999</v>
      </c>
      <c r="H37" s="25">
        <f t="shared" si="2"/>
        <v>129.6</v>
      </c>
      <c r="I37" s="1"/>
      <c r="J37" s="1"/>
    </row>
    <row r="38" spans="2:10" ht="14.4" x14ac:dyDescent="0.3">
      <c r="B38" s="24">
        <v>15</v>
      </c>
      <c r="C38" s="25" t="s">
        <v>56</v>
      </c>
      <c r="D38" s="94">
        <v>0.04</v>
      </c>
      <c r="E38" s="94">
        <v>40</v>
      </c>
      <c r="F38" s="32">
        <f t="shared" si="1"/>
        <v>108</v>
      </c>
      <c r="G38" s="25">
        <f t="shared" si="0"/>
        <v>4.32</v>
      </c>
      <c r="H38" s="25">
        <f t="shared" si="2"/>
        <v>172.8</v>
      </c>
      <c r="I38" s="1"/>
      <c r="J38" s="1"/>
    </row>
    <row r="39" spans="2:10" ht="14.4" customHeight="1" x14ac:dyDescent="0.3">
      <c r="B39" s="30">
        <v>16</v>
      </c>
      <c r="C39" s="31" t="s">
        <v>69</v>
      </c>
      <c r="D39" s="96">
        <v>0.01</v>
      </c>
      <c r="E39" s="97">
        <v>191.17</v>
      </c>
      <c r="F39" s="32">
        <f t="shared" si="1"/>
        <v>108</v>
      </c>
      <c r="G39" s="31">
        <f t="shared" si="0"/>
        <v>1.08</v>
      </c>
      <c r="H39" s="25">
        <f t="shared" si="2"/>
        <v>206.46360000000001</v>
      </c>
      <c r="I39" s="1"/>
      <c r="J39" s="1"/>
    </row>
    <row r="40" spans="2:10" ht="14.4" x14ac:dyDescent="0.3">
      <c r="B40" s="24">
        <v>17</v>
      </c>
      <c r="C40" s="31" t="s">
        <v>45</v>
      </c>
      <c r="D40" s="94">
        <v>3.0000000000000001E-3</v>
      </c>
      <c r="E40" s="94">
        <v>25</v>
      </c>
      <c r="F40" s="32">
        <f t="shared" si="1"/>
        <v>108</v>
      </c>
      <c r="G40" s="31">
        <f t="shared" si="0"/>
        <v>0.32400000000000001</v>
      </c>
      <c r="H40" s="25">
        <f t="shared" si="2"/>
        <v>8.1</v>
      </c>
      <c r="I40" s="1"/>
      <c r="J40" s="1"/>
    </row>
    <row r="41" spans="2:10" ht="15.6" x14ac:dyDescent="0.3">
      <c r="B41" s="165" t="s">
        <v>47</v>
      </c>
      <c r="C41" s="166"/>
      <c r="D41" s="167"/>
      <c r="E41" s="25"/>
      <c r="F41" s="168"/>
      <c r="G41" s="169"/>
      <c r="H41" s="25">
        <f>SUM(H24:H40)</f>
        <v>11119.2696</v>
      </c>
      <c r="I41" s="1"/>
      <c r="J41" s="1"/>
    </row>
    <row r="42" spans="2:10" ht="14.4" x14ac:dyDescent="0.3">
      <c r="B42" s="35"/>
      <c r="C42" s="1"/>
      <c r="D42" s="1"/>
      <c r="E42" s="1"/>
      <c r="F42" s="1"/>
      <c r="G42" s="1"/>
      <c r="H42" s="1"/>
      <c r="I42" s="1"/>
      <c r="J42" s="1"/>
    </row>
    <row r="43" spans="2:10" ht="15.6" x14ac:dyDescent="0.3">
      <c r="B43" s="5" t="s">
        <v>48</v>
      </c>
      <c r="C43" s="1"/>
      <c r="D43" s="1"/>
      <c r="E43" s="1"/>
      <c r="F43" s="1"/>
      <c r="G43" s="1"/>
      <c r="H43" s="1"/>
      <c r="I43" s="1"/>
      <c r="J43" s="1"/>
    </row>
    <row r="44" spans="2:10" ht="15.6" x14ac:dyDescent="0.3">
      <c r="B44" s="5" t="s">
        <v>49</v>
      </c>
      <c r="C44" s="1"/>
      <c r="D44" s="1"/>
      <c r="E44" s="1"/>
      <c r="F44" s="1"/>
      <c r="G44" s="1"/>
      <c r="H44" s="1"/>
      <c r="I44" s="1"/>
      <c r="J44" s="1"/>
    </row>
    <row r="45" spans="2:10" ht="15.6" x14ac:dyDescent="0.3">
      <c r="B45" s="5" t="s">
        <v>50</v>
      </c>
      <c r="C45" s="1"/>
      <c r="D45" s="1"/>
      <c r="E45" s="1"/>
      <c r="F45" s="1"/>
      <c r="G45" s="1"/>
      <c r="H45" s="1"/>
      <c r="I45" s="1"/>
      <c r="J45" s="1"/>
    </row>
  </sheetData>
  <mergeCells count="13">
    <mergeCell ref="B41:D41"/>
    <mergeCell ref="F41:G41"/>
    <mergeCell ref="B8:B9"/>
    <mergeCell ref="C8:C9"/>
    <mergeCell ref="D8:D9"/>
    <mergeCell ref="E8:G8"/>
    <mergeCell ref="J8:J9"/>
    <mergeCell ref="B17:C17"/>
    <mergeCell ref="B20:B22"/>
    <mergeCell ref="D20:D22"/>
    <mergeCell ref="F20:F22"/>
    <mergeCell ref="H8:H9"/>
    <mergeCell ref="I8:I9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18.44140625" customWidth="1"/>
    <col min="3" max="3" width="11.6640625" customWidth="1"/>
    <col min="4" max="4" width="13.33203125" customWidth="1"/>
    <col min="5" max="5" width="10.6640625" customWidth="1"/>
    <col min="6" max="6" width="11.109375" customWidth="1"/>
    <col min="7" max="7" width="11.554687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14.4" x14ac:dyDescent="0.3">
      <c r="A7" s="180" t="s">
        <v>2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8</v>
      </c>
    </row>
    <row r="8" spans="1:9" ht="14.4" x14ac:dyDescent="0.3">
      <c r="A8" s="180"/>
      <c r="B8" s="180"/>
      <c r="C8" s="180"/>
      <c r="D8" s="41" t="s">
        <v>9</v>
      </c>
      <c r="E8" s="41" t="s">
        <v>10</v>
      </c>
      <c r="F8" s="40" t="s">
        <v>11</v>
      </c>
      <c r="G8" s="180"/>
      <c r="H8" s="180"/>
      <c r="I8" s="180"/>
    </row>
    <row r="9" spans="1:9" ht="17.25" customHeight="1" x14ac:dyDescent="0.3">
      <c r="A9" s="40">
        <v>1</v>
      </c>
      <c r="B9" s="42" t="s">
        <v>12</v>
      </c>
      <c r="C9" s="42">
        <v>250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4.25" customHeight="1" x14ac:dyDescent="0.3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7.25" customHeight="1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9.2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9" t="s">
        <v>19</v>
      </c>
      <c r="B16" s="189"/>
      <c r="C16" s="74"/>
      <c r="D16" s="74"/>
      <c r="E16" s="74"/>
      <c r="F16" s="74"/>
      <c r="G16" s="74">
        <v>741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92" t="s">
        <v>21</v>
      </c>
      <c r="B19" s="79" t="s">
        <v>22</v>
      </c>
      <c r="C19" s="192" t="s">
        <v>23</v>
      </c>
      <c r="D19" s="79" t="s">
        <v>24</v>
      </c>
      <c r="E19" s="192" t="s">
        <v>25</v>
      </c>
      <c r="F19" s="80" t="s">
        <v>26</v>
      </c>
      <c r="G19" s="81" t="s">
        <v>27</v>
      </c>
    </row>
    <row r="20" spans="1:9" ht="41.25" customHeight="1" x14ac:dyDescent="0.3">
      <c r="A20" s="193"/>
      <c r="B20" s="49" t="s">
        <v>28</v>
      </c>
      <c r="C20" s="187"/>
      <c r="D20" s="49" t="s">
        <v>29</v>
      </c>
      <c r="E20" s="187"/>
      <c r="F20" s="49" t="s">
        <v>28</v>
      </c>
      <c r="G20" s="82" t="s">
        <v>30</v>
      </c>
    </row>
    <row r="21" spans="1:9" ht="14.4" hidden="1" x14ac:dyDescent="0.3">
      <c r="A21" s="193"/>
      <c r="B21" s="49"/>
      <c r="C21" s="187"/>
      <c r="D21" s="51"/>
      <c r="E21" s="187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7.25" customHeight="1" x14ac:dyDescent="0.3">
      <c r="A23" s="61">
        <v>1</v>
      </c>
      <c r="B23" s="58" t="s">
        <v>34</v>
      </c>
      <c r="C23" s="60">
        <v>0.09</v>
      </c>
      <c r="D23" s="60">
        <v>50</v>
      </c>
      <c r="E23" s="32">
        <f>ср21!$E$23</f>
        <v>108</v>
      </c>
      <c r="F23" s="61">
        <f t="shared" ref="F23:F39" si="0">PRODUCT(C23,E23)</f>
        <v>9.7199999999999989</v>
      </c>
      <c r="G23" s="61">
        <f>PRODUCT(C23:D23,E23)</f>
        <v>486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>
        <f>ср21!$E$23</f>
        <v>108</v>
      </c>
      <c r="F24" s="61">
        <f t="shared" si="0"/>
        <v>2.7</v>
      </c>
      <c r="G24" s="61">
        <f>PRODUCT(C24,D24,E24)</f>
        <v>81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>
        <f>ср21!$E$23</f>
        <v>108</v>
      </c>
      <c r="F25" s="61">
        <f t="shared" si="0"/>
        <v>6.4799999999999995</v>
      </c>
      <c r="G25" s="61">
        <f>PRODUCT(C25,D25,E25)</f>
        <v>421.2</v>
      </c>
    </row>
    <row r="26" spans="1:9" ht="15.75" customHeight="1" x14ac:dyDescent="0.3">
      <c r="A26" s="61">
        <v>4</v>
      </c>
      <c r="B26" s="36" t="s">
        <v>37</v>
      </c>
      <c r="C26" s="28">
        <f>пн1!$D$27</f>
        <v>1.2E-2</v>
      </c>
      <c r="D26" s="28">
        <v>1500</v>
      </c>
      <c r="E26" s="32">
        <f>ср21!$E$23</f>
        <v>108</v>
      </c>
      <c r="F26" s="61">
        <f t="shared" si="0"/>
        <v>1.296</v>
      </c>
      <c r="G26" s="61">
        <f t="shared" ref="G26:G40" si="1">PRODUCT(C26,E26,D26)</f>
        <v>1944</v>
      </c>
    </row>
    <row r="27" spans="1:9" ht="14.4" x14ac:dyDescent="0.3">
      <c r="A27" s="61">
        <v>5</v>
      </c>
      <c r="B27" s="36" t="s">
        <v>38</v>
      </c>
      <c r="C27" s="28">
        <f>чт1!$D$38</f>
        <v>0.03</v>
      </c>
      <c r="D27" s="28">
        <v>150</v>
      </c>
      <c r="E27" s="32">
        <f>ср21!$E$23</f>
        <v>108</v>
      </c>
      <c r="F27" s="61">
        <f t="shared" si="0"/>
        <v>3.2399999999999998</v>
      </c>
      <c r="G27" s="61">
        <f t="shared" si="1"/>
        <v>485.99999999999994</v>
      </c>
    </row>
    <row r="28" spans="1:9" ht="14.4" x14ac:dyDescent="0.3">
      <c r="A28" s="61">
        <v>6</v>
      </c>
      <c r="B28" s="36" t="s">
        <v>39</v>
      </c>
      <c r="C28" s="28">
        <f>пн1!$D$29</f>
        <v>4.1000000000000003E-3</v>
      </c>
      <c r="D28" s="28">
        <v>340</v>
      </c>
      <c r="E28" s="32">
        <f>ср21!$E$23</f>
        <v>108</v>
      </c>
      <c r="F28" s="61">
        <f t="shared" si="0"/>
        <v>0.44280000000000003</v>
      </c>
      <c r="G28" s="61">
        <f t="shared" si="1"/>
        <v>150.55200000000002</v>
      </c>
    </row>
    <row r="29" spans="1:9" ht="14.4" x14ac:dyDescent="0.3">
      <c r="A29" s="61">
        <v>7</v>
      </c>
      <c r="B29" s="36" t="s">
        <v>40</v>
      </c>
      <c r="C29" s="28">
        <v>0.04</v>
      </c>
      <c r="D29" s="28">
        <v>120</v>
      </c>
      <c r="E29" s="32">
        <f>ср21!$E$23</f>
        <v>108</v>
      </c>
      <c r="F29" s="61">
        <f t="shared" si="0"/>
        <v>4.32</v>
      </c>
      <c r="G29" s="61">
        <f t="shared" si="1"/>
        <v>518.40000000000009</v>
      </c>
    </row>
    <row r="30" spans="1:9" ht="14.4" x14ac:dyDescent="0.3">
      <c r="A30" s="61">
        <v>8</v>
      </c>
      <c r="B30" s="36" t="s">
        <v>41</v>
      </c>
      <c r="C30" s="27">
        <f>'пн-2'!$C$30</f>
        <v>7.2999999999999995E-2</v>
      </c>
      <c r="D30" s="28">
        <v>280</v>
      </c>
      <c r="E30" s="32">
        <f>ср21!$E$23</f>
        <v>108</v>
      </c>
      <c r="F30" s="61">
        <f t="shared" si="0"/>
        <v>7.8839999999999995</v>
      </c>
      <c r="G30" s="61">
        <f t="shared" si="1"/>
        <v>2207.52</v>
      </c>
    </row>
    <row r="31" spans="1:9" ht="14.4" x14ac:dyDescent="0.3">
      <c r="A31" s="61">
        <v>9</v>
      </c>
      <c r="B31" s="36" t="s">
        <v>18</v>
      </c>
      <c r="C31" s="28">
        <f>пн1!$D$33</f>
        <v>7.8700000000000006E-2</v>
      </c>
      <c r="D31" s="28">
        <v>65</v>
      </c>
      <c r="E31" s="32">
        <f>ср21!$E$23</f>
        <v>108</v>
      </c>
      <c r="F31" s="61">
        <f t="shared" si="0"/>
        <v>8.4996000000000009</v>
      </c>
      <c r="G31" s="61">
        <f t="shared" si="1"/>
        <v>552.47400000000005</v>
      </c>
    </row>
    <row r="32" spans="1:9" ht="15" customHeight="1" x14ac:dyDescent="0.3">
      <c r="A32" s="61">
        <v>10</v>
      </c>
      <c r="B32" s="36" t="s">
        <v>42</v>
      </c>
      <c r="C32" s="28">
        <f>пн1!$D$34</f>
        <v>0.01</v>
      </c>
      <c r="D32" s="28">
        <v>150</v>
      </c>
      <c r="E32" s="32">
        <f>ср21!$E$23</f>
        <v>108</v>
      </c>
      <c r="F32" s="61">
        <f t="shared" si="0"/>
        <v>1.08</v>
      </c>
      <c r="G32" s="61">
        <f t="shared" si="1"/>
        <v>162</v>
      </c>
    </row>
    <row r="33" spans="1:7" ht="14.4" x14ac:dyDescent="0.3">
      <c r="A33" s="61">
        <v>11</v>
      </c>
      <c r="B33" s="36" t="s">
        <v>53</v>
      </c>
      <c r="C33" s="28">
        <v>0.1</v>
      </c>
      <c r="D33" s="28">
        <v>90</v>
      </c>
      <c r="E33" s="32">
        <f>ср21!$E$23</f>
        <v>108</v>
      </c>
      <c r="F33" s="61">
        <f t="shared" si="0"/>
        <v>10.8</v>
      </c>
      <c r="G33" s="61">
        <f t="shared" si="1"/>
        <v>972.00000000000011</v>
      </c>
    </row>
    <row r="34" spans="1:7" ht="14.4" x14ac:dyDescent="0.3">
      <c r="A34" s="61">
        <v>12</v>
      </c>
      <c r="B34" s="36" t="s">
        <v>17</v>
      </c>
      <c r="C34" s="29">
        <f>пн1!$D$36</f>
        <v>1.2999999999999999E-3</v>
      </c>
      <c r="D34" s="28">
        <v>1450</v>
      </c>
      <c r="E34" s="32">
        <f>ср21!$E$23</f>
        <v>108</v>
      </c>
      <c r="F34" s="61">
        <f t="shared" si="0"/>
        <v>0.1404</v>
      </c>
      <c r="G34" s="61">
        <f t="shared" si="1"/>
        <v>203.57999999999998</v>
      </c>
    </row>
    <row r="35" spans="1:7" ht="14.4" x14ac:dyDescent="0.3">
      <c r="A35" s="61">
        <v>13</v>
      </c>
      <c r="B35" s="36" t="s">
        <v>43</v>
      </c>
      <c r="C35" s="28">
        <v>3.5000000000000003E-2</v>
      </c>
      <c r="D35" s="28">
        <v>40</v>
      </c>
      <c r="E35" s="32">
        <f>ср21!$E$23</f>
        <v>108</v>
      </c>
      <c r="F35" s="61">
        <f t="shared" si="0"/>
        <v>3.7800000000000002</v>
      </c>
      <c r="G35" s="61">
        <f t="shared" si="1"/>
        <v>151.20000000000002</v>
      </c>
    </row>
    <row r="36" spans="1:7" ht="14.4" x14ac:dyDescent="0.3">
      <c r="A36" s="61">
        <v>14</v>
      </c>
      <c r="B36" s="36" t="s">
        <v>44</v>
      </c>
      <c r="C36" s="28">
        <v>4.0000000000000001E-3</v>
      </c>
      <c r="D36" s="28">
        <v>40</v>
      </c>
      <c r="E36" s="32">
        <f>ср21!$E$23</f>
        <v>108</v>
      </c>
      <c r="F36" s="61">
        <f t="shared" si="0"/>
        <v>0.432</v>
      </c>
      <c r="G36" s="61">
        <f t="shared" si="1"/>
        <v>17.28</v>
      </c>
    </row>
    <row r="37" spans="1:7" ht="14.4" x14ac:dyDescent="0.3">
      <c r="A37" s="64">
        <v>15</v>
      </c>
      <c r="B37" s="36" t="s">
        <v>45</v>
      </c>
      <c r="C37" s="28">
        <v>3.0000000000000001E-3</v>
      </c>
      <c r="D37" s="28">
        <v>25</v>
      </c>
      <c r="E37" s="32">
        <f>ср21!$E$23</f>
        <v>108</v>
      </c>
      <c r="F37" s="61">
        <f t="shared" si="0"/>
        <v>0.32400000000000001</v>
      </c>
      <c r="G37" s="64">
        <f t="shared" si="1"/>
        <v>8.1</v>
      </c>
    </row>
    <row r="38" spans="1:7" ht="14.4" x14ac:dyDescent="0.3">
      <c r="A38" s="91">
        <v>16</v>
      </c>
      <c r="B38" s="92" t="s">
        <v>46</v>
      </c>
      <c r="C38" s="92">
        <v>1.4999999999999999E-2</v>
      </c>
      <c r="D38" s="92">
        <v>80</v>
      </c>
      <c r="E38" s="32">
        <f>ср21!$E$23</f>
        <v>108</v>
      </c>
      <c r="F38" s="61">
        <f t="shared" si="0"/>
        <v>1.6199999999999999</v>
      </c>
      <c r="G38" s="92">
        <f t="shared" si="1"/>
        <v>129.6</v>
      </c>
    </row>
    <row r="39" spans="1:7" ht="14.4" x14ac:dyDescent="0.3">
      <c r="A39" s="67">
        <v>17</v>
      </c>
      <c r="B39" s="36"/>
      <c r="C39" s="28"/>
      <c r="D39" s="28"/>
      <c r="E39" s="90"/>
      <c r="F39" s="61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8" t="s">
        <v>47</v>
      </c>
      <c r="B41" s="189"/>
      <c r="C41" s="189"/>
      <c r="D41" s="87"/>
      <c r="E41" s="190"/>
      <c r="F41" s="191"/>
      <c r="G41" s="88">
        <f>SUM(G23:G40)</f>
        <v>8490.9060000000027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5"/>
  <sheetViews>
    <sheetView workbookViewId="0">
      <selection activeCell="C2" sqref="C2:J5"/>
    </sheetView>
  </sheetViews>
  <sheetFormatPr defaultColWidth="9.109375" defaultRowHeight="15" customHeight="1" x14ac:dyDescent="0.3"/>
  <cols>
    <col min="2" max="2" width="5" style="1" customWidth="1"/>
    <col min="3" max="3" width="21.6640625" style="1" customWidth="1"/>
    <col min="4" max="4" width="10.33203125" style="1" customWidth="1"/>
    <col min="5" max="5" width="12.44140625" style="1" customWidth="1"/>
    <col min="6" max="6" width="11.44140625" style="1" customWidth="1"/>
    <col min="7" max="8" width="10.109375" style="1" customWidth="1"/>
    <col min="9" max="10" width="9.109375" style="1" customWidth="1"/>
  </cols>
  <sheetData>
    <row r="2" spans="2:10" ht="15.6" x14ac:dyDescent="0.3"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60</v>
      </c>
    </row>
    <row r="8" spans="2:10" ht="14.4" x14ac:dyDescent="0.3">
      <c r="B8" s="158" t="s">
        <v>2</v>
      </c>
      <c r="C8" s="158" t="s">
        <v>3</v>
      </c>
      <c r="D8" s="158" t="s">
        <v>4</v>
      </c>
      <c r="E8" s="170" t="s">
        <v>5</v>
      </c>
      <c r="F8" s="171"/>
      <c r="G8" s="172"/>
      <c r="H8" s="158" t="s">
        <v>6</v>
      </c>
      <c r="I8" s="158" t="s">
        <v>7</v>
      </c>
      <c r="J8" s="158" t="s">
        <v>51</v>
      </c>
    </row>
    <row r="9" spans="2:10" ht="14.4" x14ac:dyDescent="0.3">
      <c r="B9" s="159"/>
      <c r="C9" s="159"/>
      <c r="D9" s="159"/>
      <c r="E9" s="7" t="s">
        <v>9</v>
      </c>
      <c r="F9" s="7" t="s">
        <v>10</v>
      </c>
      <c r="G9" s="8" t="s">
        <v>11</v>
      </c>
      <c r="H9" s="159"/>
      <c r="I9" s="159"/>
      <c r="J9" s="159"/>
    </row>
    <row r="10" spans="2:10" ht="16.5" customHeight="1" x14ac:dyDescent="0.3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.75" customHeight="1" x14ac:dyDescent="0.3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4.4" x14ac:dyDescent="0.3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33.75" customHeight="1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60" t="s">
        <v>19</v>
      </c>
      <c r="C17" s="161"/>
      <c r="D17" s="33"/>
      <c r="E17" s="33"/>
      <c r="F17" s="33"/>
      <c r="G17" s="33"/>
      <c r="H17" s="33">
        <v>742</v>
      </c>
      <c r="I17" s="33"/>
      <c r="J17" s="33"/>
    </row>
    <row r="18" spans="2:10" ht="14.4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41.4" x14ac:dyDescent="0.3">
      <c r="B20" s="162" t="s">
        <v>21</v>
      </c>
      <c r="C20" s="16" t="s">
        <v>22</v>
      </c>
      <c r="D20" s="162" t="s">
        <v>23</v>
      </c>
      <c r="E20" s="16" t="s">
        <v>24</v>
      </c>
      <c r="F20" s="162" t="s">
        <v>25</v>
      </c>
      <c r="G20" s="16" t="s">
        <v>26</v>
      </c>
      <c r="H20" s="16" t="s">
        <v>27</v>
      </c>
    </row>
    <row r="21" spans="2:10" ht="55.2" x14ac:dyDescent="0.3">
      <c r="B21" s="163"/>
      <c r="C21" s="17" t="s">
        <v>28</v>
      </c>
      <c r="D21" s="163"/>
      <c r="E21" s="17" t="s">
        <v>29</v>
      </c>
      <c r="F21" s="163"/>
      <c r="G21" s="17" t="s">
        <v>28</v>
      </c>
      <c r="H21" s="17" t="s">
        <v>30</v>
      </c>
    </row>
    <row r="22" spans="2:10" ht="14.4" x14ac:dyDescent="0.3">
      <c r="B22" s="164"/>
      <c r="C22" s="18"/>
      <c r="D22" s="164"/>
      <c r="E22" s="19"/>
      <c r="F22" s="164"/>
      <c r="G22" s="18"/>
      <c r="H22" s="19"/>
    </row>
    <row r="23" spans="2:10" ht="14.4" x14ac:dyDescent="0.3">
      <c r="B23" s="93"/>
      <c r="C23" s="7"/>
      <c r="D23" s="8" t="s">
        <v>31</v>
      </c>
      <c r="E23" s="8" t="s">
        <v>32</v>
      </c>
      <c r="F23" s="98" t="s">
        <v>95</v>
      </c>
      <c r="G23" s="8" t="s">
        <v>31</v>
      </c>
      <c r="H23" s="8" t="s">
        <v>32</v>
      </c>
    </row>
    <row r="24" spans="2:10" ht="14.4" x14ac:dyDescent="0.3">
      <c r="B24" s="24">
        <v>1</v>
      </c>
      <c r="C24" s="25" t="s">
        <v>34</v>
      </c>
      <c r="D24" s="94">
        <f>пн1!D24</f>
        <v>6.5000000000000002E-2</v>
      </c>
      <c r="E24" s="94">
        <f>пн1!E24</f>
        <v>50</v>
      </c>
      <c r="F24" s="26">
        <v>0</v>
      </c>
      <c r="G24" s="25">
        <f t="shared" ref="G24:G40" si="0">PRODUCT(D24,F24)</f>
        <v>0</v>
      </c>
      <c r="H24" s="25">
        <f>PRODUCT(D24:E24,F24)</f>
        <v>0</v>
      </c>
    </row>
    <row r="25" spans="2:10" ht="14.4" x14ac:dyDescent="0.3">
      <c r="B25" s="24">
        <v>2</v>
      </c>
      <c r="C25" s="25" t="s">
        <v>35</v>
      </c>
      <c r="D25" s="94">
        <f>пн1!D25</f>
        <v>2.5000000000000001E-2</v>
      </c>
      <c r="E25" s="94">
        <f>пн1!E25</f>
        <v>30</v>
      </c>
      <c r="F25" s="26">
        <f t="shared" ref="F25:F40" si="1">$F$24</f>
        <v>0</v>
      </c>
      <c r="G25" s="25">
        <f t="shared" si="0"/>
        <v>0</v>
      </c>
      <c r="H25" s="25">
        <f>PRODUCT(D25,E25,F25)</f>
        <v>0</v>
      </c>
    </row>
    <row r="26" spans="2:10" ht="14.4" x14ac:dyDescent="0.3">
      <c r="B26" s="24">
        <v>3</v>
      </c>
      <c r="C26" s="25" t="s">
        <v>36</v>
      </c>
      <c r="D26" s="94">
        <f>пн1!D26</f>
        <v>2.5000000000000001E-2</v>
      </c>
      <c r="E26" s="94">
        <f>пн1!E26</f>
        <v>65</v>
      </c>
      <c r="F26" s="26">
        <f t="shared" si="1"/>
        <v>0</v>
      </c>
      <c r="G26" s="25">
        <f t="shared" si="0"/>
        <v>0</v>
      </c>
      <c r="H26" s="25">
        <f>PRODUCT(D26,E26,F26)</f>
        <v>0</v>
      </c>
    </row>
    <row r="27" spans="2:10" ht="16.5" customHeight="1" x14ac:dyDescent="0.3">
      <c r="B27" s="24">
        <v>4</v>
      </c>
      <c r="C27" s="25" t="s">
        <v>37</v>
      </c>
      <c r="D27" s="94">
        <f>пн1!D27</f>
        <v>1.2E-2</v>
      </c>
      <c r="E27" s="94">
        <f>пн1!E27</f>
        <v>1500</v>
      </c>
      <c r="F27" s="26">
        <f t="shared" si="1"/>
        <v>0</v>
      </c>
      <c r="G27" s="25">
        <f t="shared" si="0"/>
        <v>0</v>
      </c>
      <c r="H27" s="25">
        <f t="shared" ref="H27:H40" si="2">PRODUCT(D27,F27,E27)</f>
        <v>0</v>
      </c>
    </row>
    <row r="28" spans="2:10" ht="14.4" x14ac:dyDescent="0.3">
      <c r="B28" s="24">
        <v>5</v>
      </c>
      <c r="C28" s="25" t="s">
        <v>40</v>
      </c>
      <c r="D28" s="94">
        <f>пн1!D28</f>
        <v>0.03</v>
      </c>
      <c r="E28" s="94">
        <f>пн1!E28</f>
        <v>120</v>
      </c>
      <c r="F28" s="26">
        <f t="shared" si="1"/>
        <v>0</v>
      </c>
      <c r="G28" s="25">
        <f t="shared" si="0"/>
        <v>0</v>
      </c>
      <c r="H28" s="25">
        <f t="shared" si="2"/>
        <v>0</v>
      </c>
    </row>
    <row r="29" spans="2:10" ht="14.4" x14ac:dyDescent="0.3">
      <c r="B29" s="24">
        <v>6</v>
      </c>
      <c r="C29" s="25" t="s">
        <v>39</v>
      </c>
      <c r="D29" s="94">
        <f>пн1!D29</f>
        <v>4.1000000000000003E-3</v>
      </c>
      <c r="E29" s="94">
        <f>пн1!E29</f>
        <v>340</v>
      </c>
      <c r="F29" s="26">
        <f t="shared" si="1"/>
        <v>0</v>
      </c>
      <c r="G29" s="25">
        <f t="shared" si="0"/>
        <v>0</v>
      </c>
      <c r="H29" s="25">
        <f t="shared" si="2"/>
        <v>0</v>
      </c>
    </row>
    <row r="30" spans="2:10" ht="14.4" x14ac:dyDescent="0.3">
      <c r="B30" s="24">
        <v>7</v>
      </c>
      <c r="C30" s="25" t="s">
        <v>77</v>
      </c>
      <c r="D30" s="94">
        <f>пн1!D30</f>
        <v>4.4999999999999998E-2</v>
      </c>
      <c r="E30" s="94">
        <f>пн1!E30</f>
        <v>80</v>
      </c>
      <c r="F30" s="26">
        <f t="shared" si="1"/>
        <v>0</v>
      </c>
      <c r="G30" s="25">
        <f t="shared" si="0"/>
        <v>0</v>
      </c>
      <c r="H30" s="25">
        <f t="shared" si="2"/>
        <v>0</v>
      </c>
    </row>
    <row r="31" spans="2:10" ht="14.4" x14ac:dyDescent="0.3">
      <c r="B31" s="24">
        <v>8</v>
      </c>
      <c r="C31" s="25" t="s">
        <v>55</v>
      </c>
      <c r="D31" s="95">
        <f>пн1!D31</f>
        <v>7.2999999999999995E-2</v>
      </c>
      <c r="E31" s="94">
        <f>пн1!E31</f>
        <v>650</v>
      </c>
      <c r="F31" s="26">
        <f t="shared" si="1"/>
        <v>0</v>
      </c>
      <c r="G31" s="25">
        <f t="shared" si="0"/>
        <v>0</v>
      </c>
      <c r="H31" s="25">
        <f t="shared" si="2"/>
        <v>0</v>
      </c>
    </row>
    <row r="32" spans="2:10" ht="14.4" x14ac:dyDescent="0.3">
      <c r="B32" s="24">
        <v>9</v>
      </c>
      <c r="C32" s="25" t="s">
        <v>67</v>
      </c>
      <c r="D32" s="94">
        <f>пн1!D32</f>
        <v>0.1</v>
      </c>
      <c r="E32" s="94">
        <f>пн1!E32</f>
        <v>10</v>
      </c>
      <c r="F32" s="26">
        <f t="shared" si="1"/>
        <v>0</v>
      </c>
      <c r="G32" s="25">
        <f t="shared" si="0"/>
        <v>0</v>
      </c>
      <c r="H32" s="25">
        <f t="shared" si="2"/>
        <v>0</v>
      </c>
    </row>
    <row r="33" spans="2:8" ht="14.4" x14ac:dyDescent="0.3">
      <c r="B33" s="24">
        <v>10</v>
      </c>
      <c r="C33" s="25" t="s">
        <v>18</v>
      </c>
      <c r="D33" s="96">
        <f>пн1!D33</f>
        <v>7.8700000000000006E-2</v>
      </c>
      <c r="E33" s="94">
        <f>пн1!E33</f>
        <v>65</v>
      </c>
      <c r="F33" s="26">
        <f t="shared" si="1"/>
        <v>0</v>
      </c>
      <c r="G33" s="25">
        <f t="shared" si="0"/>
        <v>0</v>
      </c>
      <c r="H33" s="25">
        <f t="shared" si="2"/>
        <v>0</v>
      </c>
    </row>
    <row r="34" spans="2:8" ht="16.5" customHeight="1" x14ac:dyDescent="0.3">
      <c r="B34" s="24">
        <v>11</v>
      </c>
      <c r="C34" s="25" t="s">
        <v>42</v>
      </c>
      <c r="D34" s="94">
        <f>пн1!$D$34</f>
        <v>0.01</v>
      </c>
      <c r="E34" s="94">
        <f>пн1!E34</f>
        <v>150</v>
      </c>
      <c r="F34" s="26">
        <f t="shared" si="1"/>
        <v>0</v>
      </c>
      <c r="G34" s="25">
        <f t="shared" si="0"/>
        <v>0</v>
      </c>
      <c r="H34" s="25">
        <f t="shared" si="2"/>
        <v>0</v>
      </c>
    </row>
    <row r="35" spans="2:8" ht="14.4" x14ac:dyDescent="0.3">
      <c r="B35" s="24">
        <v>12</v>
      </c>
      <c r="C35" s="25" t="s">
        <v>68</v>
      </c>
      <c r="D35" s="94">
        <f>пн1!D35</f>
        <v>0.1</v>
      </c>
      <c r="E35" s="94">
        <f>пн1!E35</f>
        <v>90</v>
      </c>
      <c r="F35" s="26">
        <f t="shared" si="1"/>
        <v>0</v>
      </c>
      <c r="G35" s="25">
        <f t="shared" si="0"/>
        <v>0</v>
      </c>
      <c r="H35" s="25">
        <f t="shared" si="2"/>
        <v>0</v>
      </c>
    </row>
    <row r="36" spans="2:8" ht="14.4" x14ac:dyDescent="0.3">
      <c r="B36" s="24">
        <v>13</v>
      </c>
      <c r="C36" s="36" t="s">
        <v>17</v>
      </c>
      <c r="D36" s="29">
        <f>пн1!D36</f>
        <v>1.2999999999999999E-3</v>
      </c>
      <c r="E36" s="28">
        <f>пн1!E36</f>
        <v>1450</v>
      </c>
      <c r="F36" s="26">
        <f t="shared" si="1"/>
        <v>0</v>
      </c>
      <c r="G36" s="25">
        <f t="shared" si="0"/>
        <v>0</v>
      </c>
      <c r="H36" s="25">
        <f t="shared" si="2"/>
        <v>0</v>
      </c>
    </row>
    <row r="37" spans="2:8" ht="14.4" x14ac:dyDescent="0.3">
      <c r="B37" s="24">
        <v>14</v>
      </c>
      <c r="C37" s="25" t="s">
        <v>46</v>
      </c>
      <c r="D37" s="94">
        <f>пн1!D37</f>
        <v>1.4999999999999999E-2</v>
      </c>
      <c r="E37" s="94">
        <f>пн1!E37</f>
        <v>80</v>
      </c>
      <c r="F37" s="26">
        <f t="shared" si="1"/>
        <v>0</v>
      </c>
      <c r="G37" s="25">
        <f t="shared" si="0"/>
        <v>0</v>
      </c>
      <c r="H37" s="25">
        <f t="shared" si="2"/>
        <v>0</v>
      </c>
    </row>
    <row r="38" spans="2:8" ht="14.4" x14ac:dyDescent="0.3">
      <c r="B38" s="24">
        <v>15</v>
      </c>
      <c r="C38" s="25" t="s">
        <v>56</v>
      </c>
      <c r="D38" s="94">
        <f>пн1!D38</f>
        <v>0.04</v>
      </c>
      <c r="E38" s="94">
        <f>пн1!E38</f>
        <v>40</v>
      </c>
      <c r="F38" s="26">
        <f t="shared" si="1"/>
        <v>0</v>
      </c>
      <c r="G38" s="25">
        <f t="shared" si="0"/>
        <v>0</v>
      </c>
      <c r="H38" s="25">
        <f t="shared" si="2"/>
        <v>0</v>
      </c>
    </row>
    <row r="39" spans="2:8" ht="26.25" customHeight="1" x14ac:dyDescent="0.3">
      <c r="B39" s="30">
        <v>16</v>
      </c>
      <c r="C39" s="31" t="s">
        <v>69</v>
      </c>
      <c r="D39" s="96">
        <f>пн1!D39</f>
        <v>0.01</v>
      </c>
      <c r="E39" s="97">
        <f>пн1!E39</f>
        <v>191.17</v>
      </c>
      <c r="F39" s="26">
        <f t="shared" si="1"/>
        <v>0</v>
      </c>
      <c r="G39" s="31">
        <f t="shared" si="0"/>
        <v>0</v>
      </c>
      <c r="H39" s="25">
        <f t="shared" si="2"/>
        <v>0</v>
      </c>
    </row>
    <row r="40" spans="2:8" ht="14.4" x14ac:dyDescent="0.3">
      <c r="B40" s="24">
        <v>17</v>
      </c>
      <c r="C40" s="31" t="s">
        <v>45</v>
      </c>
      <c r="D40" s="94">
        <f>пн1!D40</f>
        <v>3.0000000000000001E-3</v>
      </c>
      <c r="E40" s="94">
        <f>пн1!E40</f>
        <v>25</v>
      </c>
      <c r="F40" s="26">
        <f t="shared" si="1"/>
        <v>0</v>
      </c>
      <c r="G40" s="31">
        <f t="shared" si="0"/>
        <v>0</v>
      </c>
      <c r="H40" s="25">
        <f t="shared" si="2"/>
        <v>0</v>
      </c>
    </row>
    <row r="41" spans="2:8" ht="15.6" x14ac:dyDescent="0.3">
      <c r="B41" s="165" t="s">
        <v>47</v>
      </c>
      <c r="C41" s="166"/>
      <c r="D41" s="167"/>
      <c r="E41" s="25"/>
      <c r="F41" s="168"/>
      <c r="G41" s="169"/>
      <c r="H41" s="25">
        <f>SUM(H24:H40)</f>
        <v>0</v>
      </c>
    </row>
    <row r="42" spans="2:8" ht="14.4" x14ac:dyDescent="0.3">
      <c r="B42" s="35"/>
    </row>
    <row r="43" spans="2:8" ht="15.6" x14ac:dyDescent="0.3">
      <c r="B43" s="5" t="s">
        <v>48</v>
      </c>
    </row>
    <row r="44" spans="2:8" ht="15.6" x14ac:dyDescent="0.3">
      <c r="B44" s="5" t="s">
        <v>49</v>
      </c>
    </row>
    <row r="45" spans="2:8" ht="15.6" x14ac:dyDescent="0.3">
      <c r="B45" s="5" t="s">
        <v>50</v>
      </c>
    </row>
  </sheetData>
  <mergeCells count="13">
    <mergeCell ref="B41:D41"/>
    <mergeCell ref="F41:G41"/>
    <mergeCell ref="B8:B9"/>
    <mergeCell ref="C8:C9"/>
    <mergeCell ref="D8:D9"/>
    <mergeCell ref="E8:G8"/>
    <mergeCell ref="J8:J9"/>
    <mergeCell ref="B17:C17"/>
    <mergeCell ref="B20:B22"/>
    <mergeCell ref="D20:D22"/>
    <mergeCell ref="F20:F22"/>
    <mergeCell ref="H8:H9"/>
    <mergeCell ref="I8:I9"/>
  </mergeCells>
  <pageMargins left="0.118110239505768" right="0.118110239505768" top="0.27559053897857699" bottom="0.118110239505768" header="0.118110239505768" footer="0.31496062874794001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K4" sqref="K4"/>
    </sheetView>
  </sheetViews>
  <sheetFormatPr defaultColWidth="9.109375" defaultRowHeight="15" customHeight="1" x14ac:dyDescent="0.3"/>
  <cols>
    <col min="1" max="1" width="5.109375" style="1" customWidth="1"/>
    <col min="2" max="2" width="23.5546875" style="1" customWidth="1"/>
    <col min="3" max="3" width="10.109375" style="1" customWidth="1"/>
    <col min="4" max="4" width="13" style="1" customWidth="1"/>
    <col min="5" max="5" width="9.109375" style="1" customWidth="1"/>
    <col min="6" max="6" width="10" style="1" customWidth="1"/>
    <col min="7" max="7" width="10.44140625" style="1" customWidth="1"/>
    <col min="8" max="9" width="9.109375" style="1" customWidth="1"/>
  </cols>
  <sheetData>
    <row r="2" spans="1:9" ht="15.6" x14ac:dyDescent="0.3">
      <c r="C2" s="134"/>
      <c r="D2" s="134"/>
      <c r="E2" s="135" t="s">
        <v>127</v>
      </c>
      <c r="F2" s="134"/>
      <c r="G2" s="134"/>
      <c r="H2" s="134"/>
      <c r="I2" s="134"/>
    </row>
    <row r="3" spans="1:9" ht="14.4" x14ac:dyDescent="0.3">
      <c r="C3" s="134"/>
      <c r="D3" s="134"/>
      <c r="E3" s="134"/>
      <c r="F3" s="134"/>
      <c r="G3" s="134"/>
      <c r="H3" s="136"/>
      <c r="I3" s="136" t="s">
        <v>104</v>
      </c>
    </row>
    <row r="4" spans="1:9" ht="14.4" x14ac:dyDescent="0.3">
      <c r="C4" s="134"/>
      <c r="D4" s="134"/>
      <c r="E4" s="134"/>
      <c r="F4" s="134"/>
      <c r="G4" s="134"/>
      <c r="H4" s="136"/>
      <c r="I4" s="137" t="s">
        <v>128</v>
      </c>
    </row>
    <row r="5" spans="1:9" ht="14.4" x14ac:dyDescent="0.3">
      <c r="C5" s="134"/>
      <c r="D5" s="134"/>
      <c r="E5" s="134"/>
      <c r="F5" s="134"/>
      <c r="G5" s="134"/>
      <c r="H5" s="136"/>
      <c r="I5" s="138" t="s">
        <v>129</v>
      </c>
    </row>
    <row r="6" spans="1:9" ht="15.6" x14ac:dyDescent="0.3">
      <c r="B6" s="4" t="s">
        <v>0</v>
      </c>
      <c r="E6" s="2"/>
    </row>
    <row r="7" spans="1:9" ht="16.2" thickBot="1" x14ac:dyDescent="0.35">
      <c r="A7" s="5" t="s">
        <v>72</v>
      </c>
      <c r="H7" s="3"/>
      <c r="I7" s="3"/>
    </row>
    <row r="8" spans="1:9" ht="42" thickBot="1" x14ac:dyDescent="0.35">
      <c r="A8" s="158" t="s">
        <v>2</v>
      </c>
      <c r="B8" s="158" t="s">
        <v>3</v>
      </c>
      <c r="C8" s="140" t="s">
        <v>4</v>
      </c>
      <c r="D8" s="142" t="s">
        <v>5</v>
      </c>
      <c r="E8" s="143"/>
      <c r="F8" s="144"/>
      <c r="G8" s="140" t="s">
        <v>6</v>
      </c>
      <c r="H8" s="140" t="s">
        <v>92</v>
      </c>
      <c r="I8" s="140" t="s">
        <v>8</v>
      </c>
    </row>
    <row r="9" spans="1:9" ht="31.5" customHeight="1" thickBot="1" x14ac:dyDescent="0.35">
      <c r="A9" s="159"/>
      <c r="B9" s="159"/>
      <c r="C9" s="141"/>
      <c r="D9" s="7" t="s">
        <v>9</v>
      </c>
      <c r="E9" s="7" t="s">
        <v>10</v>
      </c>
      <c r="F9" s="8" t="s">
        <v>11</v>
      </c>
      <c r="G9" s="141"/>
      <c r="H9" s="141"/>
      <c r="I9" s="141"/>
    </row>
    <row r="10" spans="1:9" ht="18.75" customHeight="1" thickBot="1" x14ac:dyDescent="0.35">
      <c r="A10" s="6">
        <v>1</v>
      </c>
      <c r="B10" s="9" t="s">
        <v>62</v>
      </c>
      <c r="C10" s="9">
        <v>250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9" ht="19.5" customHeight="1" thickBot="1" x14ac:dyDescent="0.35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9" ht="15.75" customHeight="1" thickBot="1" x14ac:dyDescent="0.35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9" ht="30.75" customHeight="1" thickBot="1" x14ac:dyDescent="0.35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thickBot="1" x14ac:dyDescent="0.35">
      <c r="A14" s="6">
        <v>5</v>
      </c>
      <c r="B14" s="9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9" ht="16.5" customHeight="1" thickBot="1" x14ac:dyDescent="0.35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9" thickBot="1" x14ac:dyDescent="0.35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8" thickBot="1" x14ac:dyDescent="0.35">
      <c r="A17" s="160" t="s">
        <v>19</v>
      </c>
      <c r="B17" s="161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</row>
    <row r="19" spans="1:9" ht="18" thickBot="1" x14ac:dyDescent="0.35">
      <c r="A19" s="13" t="s">
        <v>20</v>
      </c>
      <c r="B19" s="14"/>
      <c r="G19" s="15"/>
      <c r="H19" s="15"/>
      <c r="I19" s="15"/>
    </row>
    <row r="20" spans="1:9" ht="69" x14ac:dyDescent="0.3">
      <c r="A20" s="162" t="s">
        <v>21</v>
      </c>
      <c r="B20" s="16" t="s">
        <v>22</v>
      </c>
      <c r="C20" s="145" t="s">
        <v>23</v>
      </c>
      <c r="D20" s="16" t="s">
        <v>24</v>
      </c>
      <c r="E20" s="145" t="s">
        <v>25</v>
      </c>
      <c r="F20" s="16" t="s">
        <v>26</v>
      </c>
      <c r="G20" s="16" t="s">
        <v>27</v>
      </c>
    </row>
    <row r="21" spans="1:9" ht="55.2" x14ac:dyDescent="0.3">
      <c r="A21" s="163"/>
      <c r="B21" s="17" t="s">
        <v>28</v>
      </c>
      <c r="C21" s="146"/>
      <c r="D21" s="17" t="s">
        <v>29</v>
      </c>
      <c r="E21" s="146"/>
      <c r="F21" s="17" t="s">
        <v>28</v>
      </c>
      <c r="G21" s="17" t="s">
        <v>30</v>
      </c>
    </row>
    <row r="22" spans="1:9" thickBot="1" x14ac:dyDescent="0.35">
      <c r="A22" s="164"/>
      <c r="B22" s="18"/>
      <c r="C22" s="147"/>
      <c r="D22" s="19"/>
      <c r="E22" s="147"/>
      <c r="F22" s="18"/>
      <c r="G22" s="19"/>
    </row>
    <row r="23" spans="1:9" thickBot="1" x14ac:dyDescent="0.3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399999999999999" customHeight="1" thickBot="1" x14ac:dyDescent="0.35">
      <c r="A24" s="24">
        <v>1</v>
      </c>
      <c r="B24" s="29" t="s">
        <v>34</v>
      </c>
      <c r="C24" s="139" t="e">
        <f>вт1!#REF!</f>
        <v>#REF!</v>
      </c>
      <c r="D24" s="139" t="e">
        <f>вт1!#REF!</f>
        <v>#REF!</v>
      </c>
      <c r="E24" s="32" t="e">
        <f>вт1!#REF!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</row>
    <row r="25" spans="1:9" thickBot="1" x14ac:dyDescent="0.35">
      <c r="A25" s="24">
        <v>2</v>
      </c>
      <c r="B25" s="24" t="s">
        <v>35</v>
      </c>
      <c r="C25" s="25" t="e">
        <f>вт1!#REF!</f>
        <v>#REF!</v>
      </c>
      <c r="D25" s="25" t="e">
        <f>вт1!#REF!</f>
        <v>#REF!</v>
      </c>
      <c r="E25" s="32" t="e">
        <f>вт1!#REF!</f>
        <v>#REF!</v>
      </c>
      <c r="F25" s="25" t="e">
        <f t="shared" si="0"/>
        <v>#REF!</v>
      </c>
      <c r="G25" s="25" t="e">
        <f t="shared" si="1"/>
        <v>#REF!</v>
      </c>
    </row>
    <row r="26" spans="1:9" thickBot="1" x14ac:dyDescent="0.35">
      <c r="A26" s="24">
        <v>3</v>
      </c>
      <c r="B26" s="24" t="s">
        <v>36</v>
      </c>
      <c r="C26" s="25" t="e">
        <f>вт1!#REF!</f>
        <v>#REF!</v>
      </c>
      <c r="D26" s="25" t="e">
        <f>вт1!#REF!</f>
        <v>#REF!</v>
      </c>
      <c r="E26" s="32" t="e">
        <f>вт1!#REF!</f>
        <v>#REF!</v>
      </c>
      <c r="F26" s="25" t="e">
        <f t="shared" si="0"/>
        <v>#REF!</v>
      </c>
      <c r="G26" s="25" t="e">
        <f t="shared" si="1"/>
        <v>#REF!</v>
      </c>
    </row>
    <row r="27" spans="1:9" thickBot="1" x14ac:dyDescent="0.35">
      <c r="A27" s="24">
        <v>4</v>
      </c>
      <c r="B27" s="24" t="s">
        <v>37</v>
      </c>
      <c r="C27" s="25" t="e">
        <f>вт1!#REF!</f>
        <v>#REF!</v>
      </c>
      <c r="D27" s="25" t="e">
        <f>вт1!#REF!</f>
        <v>#REF!</v>
      </c>
      <c r="E27" s="32" t="e">
        <f>вт1!#REF!</f>
        <v>#REF!</v>
      </c>
      <c r="F27" s="25" t="e">
        <f t="shared" si="0"/>
        <v>#REF!</v>
      </c>
      <c r="G27" s="25" t="e">
        <f t="shared" si="1"/>
        <v>#REF!</v>
      </c>
    </row>
    <row r="28" spans="1:9" thickBot="1" x14ac:dyDescent="0.35">
      <c r="A28" s="24">
        <v>5</v>
      </c>
      <c r="B28" s="24" t="s">
        <v>70</v>
      </c>
      <c r="C28" s="25" t="e">
        <f>вт1!#REF!</f>
        <v>#REF!</v>
      </c>
      <c r="D28" s="25" t="e">
        <f>вт1!#REF!</f>
        <v>#REF!</v>
      </c>
      <c r="E28" s="32" t="e">
        <f>вт1!#REF!</f>
        <v>#REF!</v>
      </c>
      <c r="F28" s="25" t="e">
        <f t="shared" si="0"/>
        <v>#REF!</v>
      </c>
      <c r="G28" s="25" t="e">
        <f t="shared" si="1"/>
        <v>#REF!</v>
      </c>
    </row>
    <row r="29" spans="1:9" thickBot="1" x14ac:dyDescent="0.35">
      <c r="A29" s="24">
        <v>6</v>
      </c>
      <c r="B29" s="24" t="s">
        <v>39</v>
      </c>
      <c r="C29" s="25" t="e">
        <f>вт1!#REF!</f>
        <v>#REF!</v>
      </c>
      <c r="D29" s="25" t="e">
        <f>вт1!#REF!</f>
        <v>#REF!</v>
      </c>
      <c r="E29" s="32" t="e">
        <f>вт1!#REF!</f>
        <v>#REF!</v>
      </c>
      <c r="F29" s="25" t="e">
        <f t="shared" si="0"/>
        <v>#REF!</v>
      </c>
      <c r="G29" s="25" t="e">
        <f t="shared" si="1"/>
        <v>#REF!</v>
      </c>
    </row>
    <row r="30" spans="1:9" ht="16.5" customHeight="1" thickBot="1" x14ac:dyDescent="0.35">
      <c r="A30" s="24">
        <v>7</v>
      </c>
      <c r="B30" s="24" t="s">
        <v>57</v>
      </c>
      <c r="C30" s="37" t="e">
        <f>вт1!#REF!</f>
        <v>#REF!</v>
      </c>
      <c r="D30" s="25" t="e">
        <f>вт1!#REF!</f>
        <v>#REF!</v>
      </c>
      <c r="E30" s="32" t="e">
        <f>вт1!#REF!</f>
        <v>#REF!</v>
      </c>
      <c r="F30" s="25" t="e">
        <f t="shared" si="0"/>
        <v>#REF!</v>
      </c>
      <c r="G30" s="25" t="e">
        <f t="shared" si="1"/>
        <v>#REF!</v>
      </c>
    </row>
    <row r="31" spans="1:9" thickBot="1" x14ac:dyDescent="0.35">
      <c r="A31" s="24">
        <v>8</v>
      </c>
      <c r="B31" s="24" t="s">
        <v>41</v>
      </c>
      <c r="C31" s="27" t="e">
        <f>вт1!#REF!</f>
        <v>#REF!</v>
      </c>
      <c r="D31" s="25" t="e">
        <f>вт1!#REF!</f>
        <v>#REF!</v>
      </c>
      <c r="E31" s="32" t="e">
        <f>вт1!#REF!</f>
        <v>#REF!</v>
      </c>
      <c r="F31" s="25" t="e">
        <f t="shared" si="0"/>
        <v>#REF!</v>
      </c>
      <c r="G31" s="25" t="e">
        <f t="shared" si="1"/>
        <v>#REF!</v>
      </c>
    </row>
    <row r="32" spans="1:9" thickBot="1" x14ac:dyDescent="0.35">
      <c r="A32" s="24">
        <v>9</v>
      </c>
      <c r="B32" s="24" t="s">
        <v>66</v>
      </c>
      <c r="C32" s="25" t="e">
        <f>вт1!#REF!</f>
        <v>#REF!</v>
      </c>
      <c r="D32" s="25" t="e">
        <f>вт1!#REF!</f>
        <v>#REF!</v>
      </c>
      <c r="E32" s="32" t="e">
        <f>вт1!#REF!</f>
        <v>#REF!</v>
      </c>
      <c r="F32" s="25" t="e">
        <f t="shared" si="0"/>
        <v>#REF!</v>
      </c>
      <c r="G32" s="25" t="e">
        <f t="shared" si="1"/>
        <v>#REF!</v>
      </c>
    </row>
    <row r="33" spans="1:7" thickBot="1" x14ac:dyDescent="0.35">
      <c r="A33" s="24">
        <v>10</v>
      </c>
      <c r="B33" s="24" t="s">
        <v>18</v>
      </c>
      <c r="C33" s="148" t="e">
        <f>вт1!#REF!</f>
        <v>#REF!</v>
      </c>
      <c r="D33" s="25" t="e">
        <f>вт1!#REF!</f>
        <v>#REF!</v>
      </c>
      <c r="E33" s="32" t="e">
        <f>вт1!#REF!</f>
        <v>#REF!</v>
      </c>
      <c r="F33" s="25" t="e">
        <f t="shared" si="0"/>
        <v>#REF!</v>
      </c>
      <c r="G33" s="25" t="e">
        <f t="shared" si="1"/>
        <v>#REF!</v>
      </c>
    </row>
    <row r="34" spans="1:7" ht="16.5" customHeight="1" thickBot="1" x14ac:dyDescent="0.35">
      <c r="A34" s="24">
        <v>11</v>
      </c>
      <c r="B34" s="24" t="s">
        <v>42</v>
      </c>
      <c r="C34" s="25" t="e">
        <f>вт1!#REF!</f>
        <v>#REF!</v>
      </c>
      <c r="D34" s="25" t="e">
        <f>вт1!#REF!</f>
        <v>#REF!</v>
      </c>
      <c r="E34" s="32" t="e">
        <f>вт1!#REF!</f>
        <v>#REF!</v>
      </c>
      <c r="F34" s="25" t="e">
        <f t="shared" si="0"/>
        <v>#REF!</v>
      </c>
      <c r="G34" s="25" t="e">
        <f t="shared" si="1"/>
        <v>#REF!</v>
      </c>
    </row>
    <row r="35" spans="1:7" thickBot="1" x14ac:dyDescent="0.35">
      <c r="A35" s="24">
        <v>12</v>
      </c>
      <c r="B35" s="24" t="s">
        <v>68</v>
      </c>
      <c r="C35" s="25" t="e">
        <f>вт1!#REF!</f>
        <v>#REF!</v>
      </c>
      <c r="D35" s="25" t="e">
        <f>вт1!#REF!</f>
        <v>#REF!</v>
      </c>
      <c r="E35" s="32" t="e">
        <f>вт1!#REF!</f>
        <v>#REF!</v>
      </c>
      <c r="F35" s="25" t="e">
        <f t="shared" si="0"/>
        <v>#REF!</v>
      </c>
      <c r="G35" s="25" t="e">
        <f t="shared" si="1"/>
        <v>#REF!</v>
      </c>
    </row>
    <row r="36" spans="1:7" ht="15.6" customHeight="1" thickBot="1" x14ac:dyDescent="0.35">
      <c r="A36" s="24">
        <v>13</v>
      </c>
      <c r="B36" s="24" t="s">
        <v>76</v>
      </c>
      <c r="C36" s="25" t="e">
        <f>вт1!#REF!</f>
        <v>#REF!</v>
      </c>
      <c r="D36" s="25" t="e">
        <f>вт1!#REF!</f>
        <v>#REF!</v>
      </c>
      <c r="E36" s="32" t="e">
        <f>вт1!#REF!</f>
        <v>#REF!</v>
      </c>
      <c r="F36" s="25" t="e">
        <f t="shared" si="0"/>
        <v>#REF!</v>
      </c>
      <c r="G36" s="25" t="e">
        <f t="shared" si="1"/>
        <v>#REF!</v>
      </c>
    </row>
    <row r="37" spans="1:7" thickBot="1" x14ac:dyDescent="0.35">
      <c r="A37" s="24">
        <v>14</v>
      </c>
      <c r="B37" s="24" t="s">
        <v>46</v>
      </c>
      <c r="C37" s="25" t="e">
        <f>вт1!#REF!</f>
        <v>#REF!</v>
      </c>
      <c r="D37" s="25" t="e">
        <f>вт1!#REF!</f>
        <v>#REF!</v>
      </c>
      <c r="E37" s="32" t="e">
        <f>вт1!#REF!</f>
        <v>#REF!</v>
      </c>
      <c r="F37" s="25" t="e">
        <f t="shared" si="0"/>
        <v>#REF!</v>
      </c>
      <c r="G37" s="25" t="e">
        <f t="shared" si="1"/>
        <v>#REF!</v>
      </c>
    </row>
    <row r="38" spans="1:7" thickBot="1" x14ac:dyDescent="0.35">
      <c r="A38" s="24">
        <v>15</v>
      </c>
      <c r="B38" s="24" t="s">
        <v>56</v>
      </c>
      <c r="C38" s="25" t="e">
        <f>вт1!#REF!</f>
        <v>#REF!</v>
      </c>
      <c r="D38" s="25" t="e">
        <f>вт1!#REF!</f>
        <v>#REF!</v>
      </c>
      <c r="E38" s="32" t="e">
        <f>вт1!#REF!</f>
        <v>#REF!</v>
      </c>
      <c r="F38" s="25" t="e">
        <f t="shared" si="0"/>
        <v>#REF!</v>
      </c>
      <c r="G38" s="25" t="e">
        <f t="shared" si="1"/>
        <v>#REF!</v>
      </c>
    </row>
    <row r="39" spans="1:7" ht="16.5" customHeight="1" thickBot="1" x14ac:dyDescent="0.35">
      <c r="A39" s="30">
        <v>16</v>
      </c>
      <c r="B39" s="30" t="s">
        <v>78</v>
      </c>
      <c r="C39" s="31" t="e">
        <f>вт1!#REF!</f>
        <v>#REF!</v>
      </c>
      <c r="D39" s="31" t="e">
        <f>вт1!#REF!</f>
        <v>#REF!</v>
      </c>
      <c r="E39" s="32" t="e">
        <f>вт1!#REF!</f>
        <v>#REF!</v>
      </c>
      <c r="F39" s="31" t="e">
        <f t="shared" si="0"/>
        <v>#REF!</v>
      </c>
      <c r="G39" s="25" t="e">
        <f t="shared" si="1"/>
        <v>#REF!</v>
      </c>
    </row>
    <row r="40" spans="1:7" thickBot="1" x14ac:dyDescent="0.35">
      <c r="A40" s="30">
        <v>17</v>
      </c>
      <c r="B40" s="30" t="s">
        <v>45</v>
      </c>
      <c r="C40" s="31" t="e">
        <f>вт1!#REF!</f>
        <v>#REF!</v>
      </c>
      <c r="D40" s="31" t="e">
        <f>вт1!#REF!</f>
        <v>#REF!</v>
      </c>
      <c r="E40" s="32" t="e">
        <f>вт1!#REF!</f>
        <v>#REF!</v>
      </c>
      <c r="F40" s="31" t="e">
        <f t="shared" si="0"/>
        <v>#REF!</v>
      </c>
      <c r="G40" s="25" t="e">
        <f t="shared" si="1"/>
        <v>#REF!</v>
      </c>
    </row>
    <row r="41" spans="1:7" thickBot="1" x14ac:dyDescent="0.35">
      <c r="A41" s="24">
        <v>18</v>
      </c>
      <c r="B41" s="30" t="s">
        <v>44</v>
      </c>
      <c r="C41" s="31" t="e">
        <f>вт1!#REF!</f>
        <v>#REF!</v>
      </c>
      <c r="D41" s="31" t="e">
        <f>вт1!#REF!</f>
        <v>#REF!</v>
      </c>
      <c r="E41" s="32" t="e">
        <f>вт1!#REF!</f>
        <v>#REF!</v>
      </c>
      <c r="F41" s="25" t="e">
        <f t="shared" si="0"/>
        <v>#REF!</v>
      </c>
      <c r="G41" s="25" t="e">
        <f t="shared" si="1"/>
        <v>#REF!</v>
      </c>
    </row>
    <row r="42" spans="1:7" ht="15.75" customHeight="1" thickBot="1" x14ac:dyDescent="0.35">
      <c r="A42" s="114" t="s">
        <v>47</v>
      </c>
      <c r="B42" s="115"/>
      <c r="C42" s="116"/>
      <c r="D42" s="25"/>
      <c r="E42" s="168"/>
      <c r="F42" s="169"/>
      <c r="G42" s="25" t="e">
        <f>SUM(G24:G41)</f>
        <v>#REF!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5">
    <mergeCell ref="E42:F42"/>
    <mergeCell ref="A8:A9"/>
    <mergeCell ref="B8:B9"/>
    <mergeCell ref="A17:B17"/>
    <mergeCell ref="A20:A22"/>
  </mergeCells>
  <pageMargins left="0.19685038924217199" right="0.23622047901153601" top="0.27559053897857699" bottom="0.27559053897857699" header="0.31496062874794001" footer="0.31496062874794001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B2" sqref="B2:I5"/>
    </sheetView>
  </sheetViews>
  <sheetFormatPr defaultColWidth="9.109375" defaultRowHeight="15" customHeight="1" x14ac:dyDescent="0.3"/>
  <cols>
    <col min="1" max="1" width="4.88671875" style="1" customWidth="1"/>
    <col min="2" max="2" width="21.44140625" style="1" customWidth="1"/>
    <col min="3" max="3" width="9.109375" style="1" customWidth="1"/>
    <col min="4" max="4" width="13.44140625" style="1" customWidth="1"/>
    <col min="5" max="8" width="9.109375" style="1" customWidth="1"/>
    <col min="9" max="9" width="9.6640625" style="1" customWidth="1"/>
  </cols>
  <sheetData>
    <row r="2" spans="1:9" ht="15.6" x14ac:dyDescent="0.3">
      <c r="C2" s="134"/>
      <c r="D2" s="134"/>
      <c r="E2" s="135" t="s">
        <v>127</v>
      </c>
      <c r="F2" s="134"/>
      <c r="G2" s="134"/>
      <c r="H2" s="134"/>
      <c r="I2" s="134"/>
    </row>
    <row r="3" spans="1:9" ht="14.4" x14ac:dyDescent="0.3">
      <c r="C3" s="134"/>
      <c r="D3" s="134"/>
      <c r="E3" s="134"/>
      <c r="F3" s="134"/>
      <c r="G3" s="134"/>
      <c r="H3" s="136"/>
      <c r="I3" s="136" t="s">
        <v>104</v>
      </c>
    </row>
    <row r="4" spans="1:9" ht="14.4" x14ac:dyDescent="0.3">
      <c r="C4" s="134"/>
      <c r="D4" s="134"/>
      <c r="E4" s="134"/>
      <c r="F4" s="134"/>
      <c r="G4" s="134"/>
      <c r="H4" s="136"/>
      <c r="I4" s="137" t="s">
        <v>128</v>
      </c>
    </row>
    <row r="5" spans="1:9" ht="14.4" x14ac:dyDescent="0.3">
      <c r="C5" s="134"/>
      <c r="D5" s="134"/>
      <c r="E5" s="134"/>
      <c r="F5" s="134"/>
      <c r="G5" s="134"/>
      <c r="H5" s="136"/>
      <c r="I5" s="138" t="s">
        <v>129</v>
      </c>
    </row>
    <row r="6" spans="1:9" ht="15.6" x14ac:dyDescent="0.3">
      <c r="B6" s="4" t="s">
        <v>0</v>
      </c>
    </row>
    <row r="7" spans="1:9" ht="15.6" x14ac:dyDescent="0.3">
      <c r="A7" s="5" t="s">
        <v>79</v>
      </c>
    </row>
    <row r="8" spans="1:9" ht="14.4" x14ac:dyDescent="0.3">
      <c r="A8" s="158" t="s">
        <v>2</v>
      </c>
      <c r="B8" s="158" t="s">
        <v>3</v>
      </c>
      <c r="C8" s="158" t="s">
        <v>4</v>
      </c>
      <c r="D8" s="170" t="s">
        <v>5</v>
      </c>
      <c r="E8" s="171"/>
      <c r="F8" s="172"/>
      <c r="G8" s="158" t="s">
        <v>6</v>
      </c>
      <c r="H8" s="158" t="s">
        <v>92</v>
      </c>
      <c r="I8" s="158" t="s">
        <v>51</v>
      </c>
    </row>
    <row r="9" spans="1:9" ht="27.6" x14ac:dyDescent="0.3">
      <c r="A9" s="159"/>
      <c r="B9" s="159"/>
      <c r="C9" s="159"/>
      <c r="D9" s="7" t="s">
        <v>9</v>
      </c>
      <c r="E9" s="7" t="s">
        <v>10</v>
      </c>
      <c r="F9" s="8" t="s">
        <v>11</v>
      </c>
      <c r="G9" s="159"/>
      <c r="H9" s="159"/>
      <c r="I9" s="159"/>
    </row>
    <row r="10" spans="1:9" ht="18.75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18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30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60" t="s">
        <v>19</v>
      </c>
      <c r="B17" s="161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</row>
    <row r="19" spans="1:9" ht="17.399999999999999" x14ac:dyDescent="0.3">
      <c r="A19" s="13" t="s">
        <v>20</v>
      </c>
      <c r="B19" s="14"/>
      <c r="G19" s="15"/>
      <c r="H19" s="15"/>
      <c r="I19" s="15"/>
    </row>
    <row r="20" spans="1:9" ht="41.4" x14ac:dyDescent="0.3">
      <c r="A20" s="162" t="s">
        <v>21</v>
      </c>
      <c r="B20" s="16" t="s">
        <v>22</v>
      </c>
      <c r="C20" s="162" t="s">
        <v>23</v>
      </c>
      <c r="D20" s="16" t="s">
        <v>24</v>
      </c>
      <c r="E20" s="162" t="s">
        <v>25</v>
      </c>
      <c r="F20" s="16" t="s">
        <v>26</v>
      </c>
      <c r="G20" s="16" t="s">
        <v>27</v>
      </c>
    </row>
    <row r="21" spans="1:9" ht="33" customHeight="1" x14ac:dyDescent="0.3">
      <c r="A21" s="163"/>
      <c r="B21" s="17" t="s">
        <v>28</v>
      </c>
      <c r="C21" s="163"/>
      <c r="D21" s="17" t="s">
        <v>29</v>
      </c>
      <c r="E21" s="163"/>
      <c r="F21" s="17" t="s">
        <v>28</v>
      </c>
      <c r="G21" s="17" t="s">
        <v>30</v>
      </c>
    </row>
    <row r="22" spans="1:9" ht="14.4" hidden="1" x14ac:dyDescent="0.3">
      <c r="A22" s="164"/>
      <c r="B22" s="18"/>
      <c r="C22" s="164"/>
      <c r="D22" s="19"/>
      <c r="E22" s="164"/>
      <c r="F22" s="18"/>
      <c r="G22" s="19"/>
    </row>
    <row r="23" spans="1:9" ht="14.4" x14ac:dyDescent="0.3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25" customHeight="1" x14ac:dyDescent="0.3">
      <c r="A24" s="24">
        <v>1</v>
      </c>
      <c r="B24" s="29" t="s">
        <v>34</v>
      </c>
      <c r="C24" s="34">
        <f>ср1!C24</f>
        <v>0.14499999999999999</v>
      </c>
      <c r="D24" s="34">
        <f>ср1!D24</f>
        <v>50</v>
      </c>
      <c r="E24" s="32">
        <f>пн1!$F$24</f>
        <v>108</v>
      </c>
      <c r="F24" s="25">
        <f t="shared" ref="F24:F41" si="0">PRODUCT(C24,E24)</f>
        <v>15.659999999999998</v>
      </c>
      <c r="G24" s="25">
        <f t="shared" ref="G24:G41" si="1">PRODUCT(C24:D24,E24)</f>
        <v>782.99999999999989</v>
      </c>
    </row>
    <row r="25" spans="1:9" ht="14.4" x14ac:dyDescent="0.3">
      <c r="A25" s="24">
        <v>2</v>
      </c>
      <c r="B25" s="24" t="s">
        <v>35</v>
      </c>
      <c r="C25" s="25">
        <f>ср1!C25</f>
        <v>2.5000000000000001E-2</v>
      </c>
      <c r="D25" s="25">
        <f>ср1!D25</f>
        <v>30</v>
      </c>
      <c r="E25" s="32">
        <f>пн1!$F$24</f>
        <v>108</v>
      </c>
      <c r="F25" s="25">
        <f t="shared" si="0"/>
        <v>2.7</v>
      </c>
      <c r="G25" s="25">
        <f t="shared" si="1"/>
        <v>81</v>
      </c>
    </row>
    <row r="26" spans="1:9" ht="14.4" x14ac:dyDescent="0.3">
      <c r="A26" s="24">
        <v>3</v>
      </c>
      <c r="B26" s="24" t="s">
        <v>36</v>
      </c>
      <c r="C26" s="25">
        <f>ср1!C26</f>
        <v>2.5000000000000001E-2</v>
      </c>
      <c r="D26" s="25">
        <f>ср1!D26</f>
        <v>65</v>
      </c>
      <c r="E26" s="32">
        <f>пн1!$F$24</f>
        <v>108</v>
      </c>
      <c r="F26" s="25">
        <f t="shared" si="0"/>
        <v>2.7</v>
      </c>
      <c r="G26" s="25">
        <f t="shared" si="1"/>
        <v>175.5</v>
      </c>
    </row>
    <row r="27" spans="1:9" ht="16.5" customHeight="1" x14ac:dyDescent="0.3">
      <c r="A27" s="24">
        <v>4</v>
      </c>
      <c r="B27" s="24" t="s">
        <v>37</v>
      </c>
      <c r="C27" s="25">
        <f>ср1!C27</f>
        <v>1.2E-2</v>
      </c>
      <c r="D27" s="25">
        <f>ср1!D27</f>
        <v>1500</v>
      </c>
      <c r="E27" s="32">
        <f>пн1!$F$24</f>
        <v>108</v>
      </c>
      <c r="F27" s="25">
        <f t="shared" si="0"/>
        <v>1.296</v>
      </c>
      <c r="G27" s="25">
        <f t="shared" si="1"/>
        <v>1944</v>
      </c>
    </row>
    <row r="28" spans="1:9" ht="14.4" x14ac:dyDescent="0.3">
      <c r="A28" s="24">
        <v>5</v>
      </c>
      <c r="B28" s="24" t="s">
        <v>55</v>
      </c>
      <c r="C28" s="27">
        <f>ср1!C28</f>
        <v>7.2999999999999995E-2</v>
      </c>
      <c r="D28" s="25">
        <f>ср1!D28</f>
        <v>650</v>
      </c>
      <c r="E28" s="32">
        <f>пн1!$F$24</f>
        <v>108</v>
      </c>
      <c r="F28" s="25">
        <f t="shared" si="0"/>
        <v>7.8839999999999995</v>
      </c>
      <c r="G28" s="25">
        <f t="shared" si="1"/>
        <v>5124.5999999999995</v>
      </c>
    </row>
    <row r="29" spans="1:9" ht="14.4" x14ac:dyDescent="0.3">
      <c r="A29" s="24">
        <v>6</v>
      </c>
      <c r="B29" s="24" t="s">
        <v>66</v>
      </c>
      <c r="C29" s="37">
        <f>ср1!C29</f>
        <v>4.4999999999999998E-2</v>
      </c>
      <c r="D29" s="25">
        <f>ср1!D29</f>
        <v>160</v>
      </c>
      <c r="E29" s="32">
        <f>пн1!$F$24</f>
        <v>108</v>
      </c>
      <c r="F29" s="25">
        <f t="shared" si="0"/>
        <v>4.8599999999999994</v>
      </c>
      <c r="G29" s="25">
        <f t="shared" si="1"/>
        <v>777.59999999999991</v>
      </c>
    </row>
    <row r="30" spans="1:9" ht="14.4" x14ac:dyDescent="0.3">
      <c r="A30" s="24">
        <v>7</v>
      </c>
      <c r="B30" s="24" t="s">
        <v>18</v>
      </c>
      <c r="C30" s="28">
        <f>ср1!C30</f>
        <v>7.8700000000000006E-2</v>
      </c>
      <c r="D30" s="25">
        <f>ср1!D30</f>
        <v>65</v>
      </c>
      <c r="E30" s="32">
        <f>пн1!$F$24</f>
        <v>108</v>
      </c>
      <c r="F30" s="25">
        <f t="shared" si="0"/>
        <v>8.4996000000000009</v>
      </c>
      <c r="G30" s="25">
        <f t="shared" si="1"/>
        <v>552.47400000000005</v>
      </c>
    </row>
    <row r="31" spans="1:9" ht="16.5" customHeight="1" x14ac:dyDescent="0.3">
      <c r="A31" s="24">
        <v>8</v>
      </c>
      <c r="B31" s="24" t="s">
        <v>42</v>
      </c>
      <c r="C31" s="25">
        <f>ср1!C31</f>
        <v>8.9999999999999993E-3</v>
      </c>
      <c r="D31" s="25">
        <f>ср1!D31</f>
        <v>150</v>
      </c>
      <c r="E31" s="32">
        <f>пн1!$F$24</f>
        <v>108</v>
      </c>
      <c r="F31" s="25">
        <f t="shared" si="0"/>
        <v>0.97199999999999998</v>
      </c>
      <c r="G31" s="25">
        <f t="shared" si="1"/>
        <v>145.79999999999998</v>
      </c>
    </row>
    <row r="32" spans="1:9" ht="14.4" x14ac:dyDescent="0.3">
      <c r="A32" s="24">
        <v>9</v>
      </c>
      <c r="B32" s="24" t="s">
        <v>53</v>
      </c>
      <c r="C32" s="25">
        <f>ср1!C32</f>
        <v>0.1</v>
      </c>
      <c r="D32" s="25">
        <f>ср1!D32</f>
        <v>90</v>
      </c>
      <c r="E32" s="32">
        <f>пн1!$F$24</f>
        <v>108</v>
      </c>
      <c r="F32" s="25">
        <f t="shared" si="0"/>
        <v>10.8</v>
      </c>
      <c r="G32" s="25">
        <f t="shared" si="1"/>
        <v>972</v>
      </c>
    </row>
    <row r="33" spans="1:7" ht="14.4" x14ac:dyDescent="0.3">
      <c r="A33" s="24">
        <v>10</v>
      </c>
      <c r="B33" s="36" t="s">
        <v>54</v>
      </c>
      <c r="C33" s="28">
        <f>ср1!C33</f>
        <v>1.9099999999999999E-2</v>
      </c>
      <c r="D33" s="28">
        <f>ср1!D33</f>
        <v>250</v>
      </c>
      <c r="E33" s="32">
        <f>пн1!$F$24</f>
        <v>108</v>
      </c>
      <c r="F33" s="25">
        <f t="shared" si="0"/>
        <v>2.0627999999999997</v>
      </c>
      <c r="G33" s="25">
        <f t="shared" si="1"/>
        <v>515.69999999999993</v>
      </c>
    </row>
    <row r="34" spans="1:7" ht="14.4" x14ac:dyDescent="0.3">
      <c r="A34" s="24">
        <v>11</v>
      </c>
      <c r="B34" s="24" t="s">
        <v>46</v>
      </c>
      <c r="C34" s="25">
        <f>ср1!C34</f>
        <v>1.4999999999999999E-2</v>
      </c>
      <c r="D34" s="25">
        <f>ср1!D34</f>
        <v>80</v>
      </c>
      <c r="E34" s="32">
        <f>пн1!$F$24</f>
        <v>108</v>
      </c>
      <c r="F34" s="25">
        <f t="shared" si="0"/>
        <v>1.6199999999999999</v>
      </c>
      <c r="G34" s="25">
        <f t="shared" si="1"/>
        <v>129.6</v>
      </c>
    </row>
    <row r="35" spans="1:7" ht="14.4" x14ac:dyDescent="0.3">
      <c r="A35" s="24">
        <v>12</v>
      </c>
      <c r="B35" s="24" t="s">
        <v>56</v>
      </c>
      <c r="C35" s="25">
        <f>ср1!C35</f>
        <v>3.5000000000000003E-2</v>
      </c>
      <c r="D35" s="25">
        <f>ср1!D35</f>
        <v>45</v>
      </c>
      <c r="E35" s="32">
        <f>пн1!$F$24</f>
        <v>108</v>
      </c>
      <c r="F35" s="25">
        <f t="shared" si="0"/>
        <v>3.7800000000000002</v>
      </c>
      <c r="G35" s="25">
        <f t="shared" si="1"/>
        <v>170.10000000000002</v>
      </c>
    </row>
    <row r="36" spans="1:7" ht="27.75" customHeight="1" x14ac:dyDescent="0.3">
      <c r="A36" s="24">
        <v>13</v>
      </c>
      <c r="B36" s="24" t="s">
        <v>82</v>
      </c>
      <c r="C36" s="28">
        <f>ср1!C36</f>
        <v>0.01</v>
      </c>
      <c r="D36" s="25">
        <f>ср1!D36</f>
        <v>190.77</v>
      </c>
      <c r="E36" s="32">
        <f>пн1!$F$24</f>
        <v>108</v>
      </c>
      <c r="F36" s="25">
        <f t="shared" si="0"/>
        <v>1.08</v>
      </c>
      <c r="G36" s="25">
        <f t="shared" si="1"/>
        <v>206.03160000000003</v>
      </c>
    </row>
    <row r="37" spans="1:7" ht="14.4" x14ac:dyDescent="0.3">
      <c r="A37" s="24">
        <v>14</v>
      </c>
      <c r="B37" s="24" t="s">
        <v>45</v>
      </c>
      <c r="C37" s="25">
        <f>ср1!C37</f>
        <v>3.0000000000000001E-3</v>
      </c>
      <c r="D37" s="25">
        <f>ср1!D37</f>
        <v>25</v>
      </c>
      <c r="E37" s="32">
        <f>пн1!$F$24</f>
        <v>108</v>
      </c>
      <c r="F37" s="25">
        <f t="shared" si="0"/>
        <v>0.32400000000000001</v>
      </c>
      <c r="G37" s="25">
        <f t="shared" si="1"/>
        <v>8.1</v>
      </c>
    </row>
    <row r="38" spans="1:7" ht="14.4" x14ac:dyDescent="0.3">
      <c r="A38" s="24">
        <v>15</v>
      </c>
      <c r="B38" s="24" t="s">
        <v>44</v>
      </c>
      <c r="C38" s="25">
        <f>ср1!C38</f>
        <v>4.0000000000000001E-3</v>
      </c>
      <c r="D38" s="25">
        <f>ср1!D38</f>
        <v>40</v>
      </c>
      <c r="E38" s="32">
        <f>пн1!$F$24</f>
        <v>108</v>
      </c>
      <c r="F38" s="25">
        <f t="shared" si="0"/>
        <v>0.432</v>
      </c>
      <c r="G38" s="25">
        <f t="shared" si="1"/>
        <v>17.28</v>
      </c>
    </row>
    <row r="39" spans="1:7" ht="14.4" x14ac:dyDescent="0.3">
      <c r="A39" s="30">
        <v>16</v>
      </c>
      <c r="B39" s="30" t="s">
        <v>84</v>
      </c>
      <c r="C39" s="31">
        <f>ср1!C39</f>
        <v>0.03</v>
      </c>
      <c r="D39" s="31">
        <f>ср1!D39</f>
        <v>80</v>
      </c>
      <c r="E39" s="32">
        <f>пн1!$F$24</f>
        <v>108</v>
      </c>
      <c r="F39" s="31">
        <f t="shared" si="0"/>
        <v>3.2399999999999998</v>
      </c>
      <c r="G39" s="25">
        <f t="shared" si="1"/>
        <v>259.2</v>
      </c>
    </row>
    <row r="40" spans="1:7" ht="14.4" x14ac:dyDescent="0.3">
      <c r="A40" s="30">
        <v>17</v>
      </c>
      <c r="B40" s="30"/>
      <c r="C40" s="31"/>
      <c r="D40" s="31"/>
      <c r="E40" s="32"/>
      <c r="F40" s="31">
        <f t="shared" si="0"/>
        <v>0</v>
      </c>
      <c r="G40" s="25">
        <f t="shared" si="1"/>
        <v>0</v>
      </c>
    </row>
    <row r="41" spans="1:7" ht="14.4" x14ac:dyDescent="0.3">
      <c r="A41" s="24">
        <v>18</v>
      </c>
      <c r="B41" s="30"/>
      <c r="C41" s="31"/>
      <c r="D41" s="31"/>
      <c r="E41" s="32"/>
      <c r="F41" s="25">
        <f t="shared" si="0"/>
        <v>0</v>
      </c>
      <c r="G41" s="25">
        <f t="shared" si="1"/>
        <v>0</v>
      </c>
    </row>
    <row r="42" spans="1:7" ht="15.6" x14ac:dyDescent="0.3">
      <c r="A42" s="165" t="s">
        <v>47</v>
      </c>
      <c r="B42" s="166"/>
      <c r="C42" s="167"/>
      <c r="D42" s="25"/>
      <c r="E42" s="168"/>
      <c r="F42" s="169"/>
      <c r="G42" s="25">
        <f>SUM(G24:G41)</f>
        <v>11861.985600000002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13">
    <mergeCell ref="I8:I9"/>
    <mergeCell ref="A17:B17"/>
    <mergeCell ref="A20:A22"/>
    <mergeCell ref="C20:C22"/>
    <mergeCell ref="E20:E22"/>
    <mergeCell ref="G8:G9"/>
    <mergeCell ref="H8:H9"/>
    <mergeCell ref="A42:C42"/>
    <mergeCell ref="E42:F42"/>
    <mergeCell ref="A8:A9"/>
    <mergeCell ref="B8:B9"/>
    <mergeCell ref="C8:C9"/>
    <mergeCell ref="D8:F8"/>
  </mergeCells>
  <pageMargins left="0.18000000715255701" right="0.18000000715255701" top="0.239999994635582" bottom="0.119999997317791" header="0.30000001192092901" footer="0.30000001192092901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2"/>
  <sheetViews>
    <sheetView workbookViewId="0">
      <selection activeCell="H17" sqref="H17"/>
    </sheetView>
  </sheetViews>
  <sheetFormatPr defaultColWidth="9.109375" defaultRowHeight="15" customHeight="1" x14ac:dyDescent="0.3"/>
  <cols>
    <col min="2" max="2" width="5.33203125" style="1" customWidth="1"/>
    <col min="3" max="3" width="20.109375" style="1" customWidth="1"/>
    <col min="4" max="4" width="9.109375" style="1" customWidth="1"/>
    <col min="5" max="5" width="12.88671875" style="1" customWidth="1"/>
    <col min="6" max="6" width="12.5546875" style="1" customWidth="1"/>
    <col min="7" max="8" width="9.109375" style="1" customWidth="1"/>
    <col min="9" max="9" width="10.44140625" style="1" customWidth="1"/>
    <col min="10" max="10" width="10.33203125" style="1" customWidth="1"/>
  </cols>
  <sheetData>
    <row r="2" spans="2:10" ht="15.6" x14ac:dyDescent="0.3"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142</v>
      </c>
      <c r="C7" s="1" t="s">
        <v>146</v>
      </c>
    </row>
    <row r="8" spans="2:10" ht="14.4" x14ac:dyDescent="0.3">
      <c r="B8" s="158" t="s">
        <v>2</v>
      </c>
      <c r="C8" s="158" t="s">
        <v>3</v>
      </c>
      <c r="D8" s="158" t="s">
        <v>4</v>
      </c>
      <c r="E8" s="170" t="s">
        <v>5</v>
      </c>
      <c r="F8" s="171"/>
      <c r="G8" s="172"/>
      <c r="H8" s="158" t="s">
        <v>6</v>
      </c>
      <c r="I8" s="158" t="s">
        <v>93</v>
      </c>
      <c r="J8" s="158" t="s">
        <v>51</v>
      </c>
    </row>
    <row r="9" spans="2:10" ht="27.6" x14ac:dyDescent="0.3">
      <c r="B9" s="159"/>
      <c r="C9" s="159"/>
      <c r="D9" s="159"/>
      <c r="E9" s="7" t="s">
        <v>9</v>
      </c>
      <c r="F9" s="7" t="s">
        <v>10</v>
      </c>
      <c r="G9" s="8" t="s">
        <v>11</v>
      </c>
      <c r="H9" s="159"/>
      <c r="I9" s="159"/>
      <c r="J9" s="159"/>
    </row>
    <row r="10" spans="2:10" ht="21" customHeight="1" x14ac:dyDescent="0.3">
      <c r="B10" s="6">
        <v>1</v>
      </c>
      <c r="C10" s="9" t="s">
        <v>137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4</v>
      </c>
      <c r="J10" s="9">
        <v>2019</v>
      </c>
    </row>
    <row r="11" spans="2:10" ht="21" customHeight="1" x14ac:dyDescent="0.3">
      <c r="B11" s="6">
        <v>2</v>
      </c>
      <c r="C11" s="9" t="s">
        <v>143</v>
      </c>
      <c r="D11" s="9">
        <v>60</v>
      </c>
      <c r="E11" s="9">
        <v>1</v>
      </c>
      <c r="F11" s="9">
        <v>5</v>
      </c>
      <c r="G11" s="9">
        <v>5</v>
      </c>
      <c r="H11" s="9">
        <v>52</v>
      </c>
      <c r="I11" s="9">
        <v>14</v>
      </c>
      <c r="J11" s="9">
        <v>20</v>
      </c>
    </row>
    <row r="12" spans="2:10" ht="21.75" customHeight="1" x14ac:dyDescent="0.3">
      <c r="B12" s="6">
        <v>3</v>
      </c>
      <c r="C12" s="9" t="s">
        <v>145</v>
      </c>
      <c r="D12" s="9">
        <v>200</v>
      </c>
      <c r="E12" s="9">
        <v>0</v>
      </c>
      <c r="F12" s="9">
        <v>0</v>
      </c>
      <c r="G12" s="9">
        <v>24</v>
      </c>
      <c r="H12" s="9">
        <v>110</v>
      </c>
      <c r="I12" s="9">
        <v>11</v>
      </c>
      <c r="J12" s="9">
        <v>399</v>
      </c>
    </row>
    <row r="13" spans="2:10" ht="32.25" customHeight="1" x14ac:dyDescent="0.3">
      <c r="B13" s="6">
        <v>4</v>
      </c>
      <c r="C13" s="9" t="s">
        <v>141</v>
      </c>
      <c r="D13" s="9">
        <v>100</v>
      </c>
      <c r="E13" s="9">
        <v>2</v>
      </c>
      <c r="F13" s="9">
        <v>1</v>
      </c>
      <c r="G13" s="9">
        <v>10</v>
      </c>
      <c r="H13" s="9">
        <v>77</v>
      </c>
      <c r="I13" s="9">
        <v>3</v>
      </c>
      <c r="J13" s="9">
        <v>1</v>
      </c>
    </row>
    <row r="14" spans="2:10" ht="14.4" x14ac:dyDescent="0.3">
      <c r="B14" s="6">
        <v>5</v>
      </c>
      <c r="C14" s="9" t="s">
        <v>144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9"/>
      <c r="D15" s="9"/>
      <c r="E15" s="9"/>
      <c r="F15" s="9"/>
      <c r="G15" s="9"/>
      <c r="H15" s="9"/>
      <c r="I15" s="9"/>
      <c r="J15" s="9"/>
    </row>
    <row r="16" spans="2:10" ht="14.4" x14ac:dyDescent="0.3">
      <c r="B16" s="6">
        <v>7</v>
      </c>
      <c r="C16" s="9"/>
      <c r="D16" s="9"/>
      <c r="E16" s="9"/>
      <c r="F16" s="9"/>
      <c r="G16" s="9"/>
      <c r="H16" s="9"/>
      <c r="I16" s="9"/>
      <c r="J16" s="9"/>
    </row>
    <row r="17" spans="2:10" ht="17.399999999999999" x14ac:dyDescent="0.3">
      <c r="B17" s="160" t="s">
        <v>19</v>
      </c>
      <c r="C17" s="161"/>
      <c r="D17" s="11"/>
      <c r="E17" s="11"/>
      <c r="F17" s="11"/>
      <c r="G17" s="11"/>
      <c r="H17" s="11">
        <v>470</v>
      </c>
      <c r="I17" s="11"/>
      <c r="J17" s="11"/>
    </row>
    <row r="18" spans="2:10" ht="14.4" x14ac:dyDescent="0.3">
      <c r="B18" s="12"/>
    </row>
    <row r="19" spans="2:10" ht="14.4" x14ac:dyDescent="0.3">
      <c r="I19" s="15"/>
      <c r="J19" s="15"/>
    </row>
    <row r="20" spans="2:10" ht="42.75" customHeight="1" x14ac:dyDescent="0.3"/>
    <row r="21" spans="2:10" ht="32.25" customHeight="1" x14ac:dyDescent="0.3"/>
    <row r="22" spans="2:10" ht="15" hidden="1" customHeight="1" x14ac:dyDescent="0.3"/>
    <row r="23" spans="2:10" ht="21" customHeight="1" x14ac:dyDescent="0.3"/>
    <row r="27" spans="2:10" ht="16.5" customHeight="1" x14ac:dyDescent="0.3"/>
    <row r="42" ht="15.75" customHeight="1" x14ac:dyDescent="0.3"/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.11811023622047245" right="0.11811023622047245" top="0.11811023622047245" bottom="0.11811023622047245" header="0.31496062992125984" footer="0.31496062992125984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6"/>
  <sheetViews>
    <sheetView workbookViewId="0">
      <selection activeCell="J23" sqref="B19:J23"/>
    </sheetView>
  </sheetViews>
  <sheetFormatPr defaultColWidth="9.109375" defaultRowHeight="15" customHeight="1" x14ac:dyDescent="0.3"/>
  <cols>
    <col min="2" max="2" width="4.5546875" style="1" customWidth="1"/>
    <col min="3" max="3" width="19.33203125" style="1" customWidth="1"/>
    <col min="4" max="4" width="9.6640625" style="1" customWidth="1"/>
    <col min="5" max="5" width="12.6640625" style="1" customWidth="1"/>
    <col min="6" max="6" width="11" style="1" customWidth="1"/>
    <col min="7" max="8" width="11.88671875" style="1" customWidth="1"/>
    <col min="9" max="10" width="9.109375" style="1" customWidth="1"/>
  </cols>
  <sheetData>
    <row r="2" spans="2:10" ht="15.6" x14ac:dyDescent="0.3"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1</v>
      </c>
    </row>
    <row r="8" spans="2:10" ht="14.4" x14ac:dyDescent="0.3">
      <c r="B8" s="158" t="s">
        <v>2</v>
      </c>
      <c r="C8" s="158" t="s">
        <v>3</v>
      </c>
      <c r="D8" s="158" t="s">
        <v>4</v>
      </c>
      <c r="E8" s="170" t="s">
        <v>5</v>
      </c>
      <c r="F8" s="171"/>
      <c r="G8" s="172"/>
      <c r="H8" s="158" t="s">
        <v>6</v>
      </c>
      <c r="I8" s="158" t="s">
        <v>7</v>
      </c>
      <c r="J8" s="158" t="s">
        <v>8</v>
      </c>
    </row>
    <row r="9" spans="2:10" ht="14.4" x14ac:dyDescent="0.3">
      <c r="B9" s="159"/>
      <c r="C9" s="159"/>
      <c r="D9" s="159"/>
      <c r="E9" s="7" t="s">
        <v>9</v>
      </c>
      <c r="F9" s="7" t="s">
        <v>10</v>
      </c>
      <c r="G9" s="8" t="s">
        <v>11</v>
      </c>
      <c r="H9" s="159"/>
      <c r="I9" s="159"/>
      <c r="J9" s="159"/>
    </row>
    <row r="10" spans="2:10" ht="18.75" customHeight="1" x14ac:dyDescent="0.3">
      <c r="B10" s="6">
        <v>1</v>
      </c>
      <c r="C10" s="9" t="s">
        <v>137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6.5" customHeight="1" x14ac:dyDescent="0.3">
      <c r="B11" s="6">
        <v>2</v>
      </c>
      <c r="C11" s="9" t="s">
        <v>138</v>
      </c>
      <c r="D11" s="9">
        <v>60</v>
      </c>
      <c r="E11" s="9">
        <v>3</v>
      </c>
      <c r="F11" s="9">
        <v>4</v>
      </c>
      <c r="G11" s="9">
        <v>6</v>
      </c>
      <c r="H11" s="9">
        <v>56</v>
      </c>
      <c r="I11" s="9">
        <v>5</v>
      </c>
      <c r="J11" s="9">
        <v>33</v>
      </c>
    </row>
    <row r="12" spans="2:10" ht="17.25" customHeight="1" x14ac:dyDescent="0.3">
      <c r="B12" s="6">
        <v>3</v>
      </c>
      <c r="C12" s="9" t="s">
        <v>139</v>
      </c>
      <c r="D12" s="9">
        <v>100</v>
      </c>
      <c r="E12" s="9">
        <v>2</v>
      </c>
      <c r="F12" s="9">
        <v>1</v>
      </c>
      <c r="G12" s="9">
        <v>21</v>
      </c>
      <c r="H12" s="9">
        <v>96</v>
      </c>
      <c r="I12" s="9"/>
      <c r="J12" s="9">
        <v>368</v>
      </c>
    </row>
    <row r="13" spans="2:10" ht="33" customHeight="1" x14ac:dyDescent="0.3">
      <c r="B13" s="6">
        <v>4</v>
      </c>
      <c r="C13" s="9" t="s">
        <v>140</v>
      </c>
      <c r="D13" s="9">
        <v>200</v>
      </c>
      <c r="E13" s="9">
        <v>0</v>
      </c>
      <c r="F13" s="9">
        <v>0</v>
      </c>
      <c r="G13" s="9">
        <v>0</v>
      </c>
      <c r="H13" s="9">
        <v>50</v>
      </c>
      <c r="I13" s="9">
        <v>0</v>
      </c>
      <c r="J13" s="9">
        <v>391</v>
      </c>
    </row>
    <row r="14" spans="2:10" ht="14.4" x14ac:dyDescent="0.3">
      <c r="B14" s="6">
        <v>5</v>
      </c>
      <c r="C14" s="9" t="s">
        <v>141</v>
      </c>
      <c r="D14" s="9">
        <v>100</v>
      </c>
      <c r="E14" s="9">
        <v>2</v>
      </c>
      <c r="F14" s="9">
        <v>1</v>
      </c>
      <c r="G14" s="9">
        <v>15</v>
      </c>
      <c r="H14" s="9">
        <v>77</v>
      </c>
      <c r="I14" s="9">
        <v>5</v>
      </c>
      <c r="J14" s="9">
        <v>1</v>
      </c>
    </row>
    <row r="15" spans="2:10" ht="17.25" customHeight="1" x14ac:dyDescent="0.3">
      <c r="B15" s="6"/>
      <c r="C15" s="10"/>
      <c r="D15" s="10"/>
      <c r="E15" s="10"/>
      <c r="F15" s="10"/>
      <c r="G15" s="10"/>
      <c r="H15" s="10"/>
      <c r="I15" s="10"/>
      <c r="J15" s="10"/>
    </row>
    <row r="16" spans="2:10" ht="14.4" x14ac:dyDescent="0.3">
      <c r="B16" s="6">
        <v>7</v>
      </c>
      <c r="C16" s="9"/>
      <c r="D16" s="9"/>
      <c r="E16" s="9"/>
      <c r="F16" s="9"/>
      <c r="G16" s="9"/>
      <c r="H16" s="9">
        <v>0</v>
      </c>
      <c r="I16" s="9">
        <v>0</v>
      </c>
      <c r="J16" s="9">
        <v>0</v>
      </c>
    </row>
    <row r="17" spans="2:10" ht="17.399999999999999" x14ac:dyDescent="0.3">
      <c r="B17" s="160" t="s">
        <v>19</v>
      </c>
      <c r="C17" s="161"/>
      <c r="D17" s="11"/>
      <c r="E17" s="11"/>
      <c r="F17" s="11"/>
      <c r="G17" s="11"/>
      <c r="H17" s="11">
        <v>414</v>
      </c>
      <c r="I17" s="11"/>
      <c r="J17" s="11"/>
    </row>
    <row r="18" spans="2:10" ht="409.5" customHeight="1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27.6" x14ac:dyDescent="0.3">
      <c r="B20" s="162" t="s">
        <v>21</v>
      </c>
      <c r="C20" s="16" t="s">
        <v>22</v>
      </c>
      <c r="D20" s="162" t="s">
        <v>23</v>
      </c>
      <c r="E20" s="16" t="s">
        <v>24</v>
      </c>
      <c r="F20" s="162" t="s">
        <v>25</v>
      </c>
      <c r="G20" s="16" t="s">
        <v>26</v>
      </c>
      <c r="H20" s="16" t="s">
        <v>27</v>
      </c>
    </row>
    <row r="21" spans="2:10" ht="33" customHeight="1" x14ac:dyDescent="0.3">
      <c r="B21" s="163"/>
      <c r="C21" s="17" t="s">
        <v>28</v>
      </c>
      <c r="D21" s="163"/>
      <c r="E21" s="17" t="s">
        <v>29</v>
      </c>
      <c r="F21" s="163"/>
      <c r="G21" s="17" t="s">
        <v>28</v>
      </c>
      <c r="H21" s="17" t="s">
        <v>30</v>
      </c>
    </row>
    <row r="22" spans="2:10" ht="14.4" hidden="1" x14ac:dyDescent="0.3">
      <c r="B22" s="164"/>
      <c r="C22" s="18"/>
      <c r="D22" s="164"/>
      <c r="E22" s="19"/>
      <c r="F22" s="164"/>
      <c r="G22" s="18"/>
      <c r="H22" s="19"/>
    </row>
    <row r="23" spans="2:10" ht="14.4" x14ac:dyDescent="0.3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</row>
    <row r="24" spans="2:10" ht="14.4" x14ac:dyDescent="0.3">
      <c r="B24" s="24">
        <v>1</v>
      </c>
      <c r="C24" s="24" t="s">
        <v>34</v>
      </c>
      <c r="D24" s="25">
        <f>пт1!D24</f>
        <v>0.09</v>
      </c>
      <c r="E24" s="25">
        <f>пт1!E24</f>
        <v>50</v>
      </c>
      <c r="F24" s="32" t="e">
        <f>вт1!#REF!</f>
        <v>#REF!</v>
      </c>
      <c r="G24" s="25" t="e">
        <f t="shared" ref="G24:G41" si="0">PRODUCT(D24,F24)</f>
        <v>#REF!</v>
      </c>
      <c r="H24" s="25" t="e">
        <f t="shared" ref="H24:H41" si="1">PRODUCT(D24:E24,F24)</f>
        <v>#REF!</v>
      </c>
    </row>
    <row r="25" spans="2:10" ht="14.4" x14ac:dyDescent="0.3">
      <c r="B25" s="24">
        <v>2</v>
      </c>
      <c r="C25" s="24" t="s">
        <v>35</v>
      </c>
      <c r="D25" s="25">
        <f>пт1!D25</f>
        <v>2.5000000000000001E-2</v>
      </c>
      <c r="E25" s="25">
        <f>пт1!E25</f>
        <v>35</v>
      </c>
      <c r="F25" s="32" t="e">
        <f>вт1!#REF!</f>
        <v>#REF!</v>
      </c>
      <c r="G25" s="25" t="e">
        <f t="shared" si="0"/>
        <v>#REF!</v>
      </c>
      <c r="H25" s="25" t="e">
        <f t="shared" si="1"/>
        <v>#REF!</v>
      </c>
    </row>
    <row r="26" spans="2:10" ht="14.4" x14ac:dyDescent="0.3">
      <c r="B26" s="24">
        <v>3</v>
      </c>
      <c r="C26" s="24" t="s">
        <v>36</v>
      </c>
      <c r="D26" s="25">
        <f>пт1!D26</f>
        <v>6.5000000000000002E-2</v>
      </c>
      <c r="E26" s="25">
        <f>пт1!E26</f>
        <v>65</v>
      </c>
      <c r="F26" s="32" t="e">
        <f>вт1!#REF!</f>
        <v>#REF!</v>
      </c>
      <c r="G26" s="25" t="e">
        <f t="shared" si="0"/>
        <v>#REF!</v>
      </c>
      <c r="H26" s="25" t="e">
        <f t="shared" si="1"/>
        <v>#REF!</v>
      </c>
    </row>
    <row r="27" spans="2:10" ht="17.25" customHeight="1" x14ac:dyDescent="0.3">
      <c r="B27" s="24">
        <v>4</v>
      </c>
      <c r="C27" s="24" t="s">
        <v>37</v>
      </c>
      <c r="D27" s="25">
        <f>пт1!D27</f>
        <v>1.2E-2</v>
      </c>
      <c r="E27" s="25">
        <f>пт1!E27</f>
        <v>1500</v>
      </c>
      <c r="F27" s="32" t="e">
        <f>вт1!#REF!</f>
        <v>#REF!</v>
      </c>
      <c r="G27" s="25" t="e">
        <f t="shared" si="0"/>
        <v>#REF!</v>
      </c>
      <c r="H27" s="25" t="e">
        <f t="shared" si="1"/>
        <v>#REF!</v>
      </c>
    </row>
    <row r="28" spans="2:10" ht="14.4" x14ac:dyDescent="0.3">
      <c r="B28" s="24"/>
      <c r="C28" s="24"/>
      <c r="D28" s="25"/>
      <c r="E28" s="25"/>
      <c r="F28" s="32"/>
      <c r="G28" s="25"/>
      <c r="H28" s="25">
        <f t="shared" si="1"/>
        <v>0</v>
      </c>
    </row>
    <row r="29" spans="2:10" ht="14.4" x14ac:dyDescent="0.3">
      <c r="B29" s="24">
        <v>6</v>
      </c>
      <c r="C29" s="24" t="s">
        <v>39</v>
      </c>
      <c r="D29" s="25">
        <f>пт1!D29</f>
        <v>4.1000000000000003E-3</v>
      </c>
      <c r="E29" s="25">
        <f>пт1!E29</f>
        <v>340</v>
      </c>
      <c r="F29" s="32" t="e">
        <f>вт1!#REF!</f>
        <v>#REF!</v>
      </c>
      <c r="G29" s="25" t="e">
        <f t="shared" si="0"/>
        <v>#REF!</v>
      </c>
      <c r="H29" s="25" t="e">
        <f t="shared" si="1"/>
        <v>#REF!</v>
      </c>
    </row>
    <row r="30" spans="2:10" ht="14.4" x14ac:dyDescent="0.3">
      <c r="B30" s="24"/>
      <c r="C30" s="24"/>
      <c r="D30" s="25"/>
      <c r="E30" s="25"/>
      <c r="F30" s="32"/>
      <c r="G30" s="25">
        <f t="shared" si="0"/>
        <v>0</v>
      </c>
      <c r="H30" s="25">
        <f t="shared" si="1"/>
        <v>0</v>
      </c>
    </row>
    <row r="31" spans="2:10" ht="14.4" x14ac:dyDescent="0.3">
      <c r="B31" s="24"/>
      <c r="C31" s="24"/>
      <c r="D31" s="27"/>
      <c r="E31" s="25"/>
      <c r="F31" s="32"/>
      <c r="G31" s="25"/>
      <c r="H31" s="25">
        <f t="shared" si="1"/>
        <v>0</v>
      </c>
    </row>
    <row r="32" spans="2:10" ht="14.4" x14ac:dyDescent="0.3">
      <c r="B32" s="24">
        <v>9</v>
      </c>
      <c r="C32" s="24" t="s">
        <v>18</v>
      </c>
      <c r="D32" s="28">
        <f>пт1!D32</f>
        <v>7.8700000000000006E-2</v>
      </c>
      <c r="E32" s="25">
        <f>пт1!E32</f>
        <v>65</v>
      </c>
      <c r="F32" s="32" t="e">
        <f>вт1!#REF!</f>
        <v>#REF!</v>
      </c>
      <c r="G32" s="25" t="e">
        <f t="shared" si="0"/>
        <v>#REF!</v>
      </c>
      <c r="H32" s="25" t="e">
        <f t="shared" si="1"/>
        <v>#REF!</v>
      </c>
    </row>
    <row r="33" spans="2:8" ht="18.75" customHeight="1" x14ac:dyDescent="0.3">
      <c r="B33" s="24">
        <v>10</v>
      </c>
      <c r="C33" s="24" t="s">
        <v>42</v>
      </c>
      <c r="D33" s="25">
        <f>пт1!D33</f>
        <v>0.01</v>
      </c>
      <c r="E33" s="25">
        <f>пт1!E33</f>
        <v>150</v>
      </c>
      <c r="F33" s="32" t="e">
        <f>вт1!#REF!</f>
        <v>#REF!</v>
      </c>
      <c r="G33" s="25" t="e">
        <f t="shared" si="0"/>
        <v>#REF!</v>
      </c>
      <c r="H33" s="25" t="e">
        <f t="shared" si="1"/>
        <v>#REF!</v>
      </c>
    </row>
    <row r="34" spans="2:8" ht="14.4" x14ac:dyDescent="0.3">
      <c r="B34" s="24">
        <v>11</v>
      </c>
      <c r="C34" s="24" t="s">
        <v>68</v>
      </c>
      <c r="D34" s="25">
        <f>пт1!D34</f>
        <v>0.1</v>
      </c>
      <c r="E34" s="25">
        <f>пт1!E34</f>
        <v>90</v>
      </c>
      <c r="F34" s="32" t="e">
        <f>вт1!#REF!</f>
        <v>#REF!</v>
      </c>
      <c r="G34" s="25" t="e">
        <f t="shared" si="0"/>
        <v>#REF!</v>
      </c>
      <c r="H34" s="25" t="e">
        <f t="shared" si="1"/>
        <v>#REF!</v>
      </c>
    </row>
    <row r="35" spans="2:8" ht="16.5" customHeight="1" x14ac:dyDescent="0.3">
      <c r="B35" s="24">
        <v>12</v>
      </c>
      <c r="C35" s="29" t="s">
        <v>17</v>
      </c>
      <c r="D35" s="29">
        <f>пт1!D35</f>
        <v>1.2999999999999999E-3</v>
      </c>
      <c r="E35" s="29">
        <f>пт1!E35</f>
        <v>1450</v>
      </c>
      <c r="F35" s="32" t="e">
        <f>вт1!#REF!</f>
        <v>#REF!</v>
      </c>
      <c r="G35" s="29" t="e">
        <f t="shared" si="0"/>
        <v>#REF!</v>
      </c>
      <c r="H35" s="29" t="e">
        <f t="shared" si="1"/>
        <v>#REF!</v>
      </c>
    </row>
    <row r="36" spans="2:8" ht="14.4" x14ac:dyDescent="0.3">
      <c r="B36" s="24">
        <v>13</v>
      </c>
      <c r="C36" s="24"/>
      <c r="D36" s="25"/>
      <c r="E36" s="25"/>
      <c r="F36" s="32"/>
      <c r="G36" s="25"/>
      <c r="H36" s="25">
        <f t="shared" si="1"/>
        <v>0</v>
      </c>
    </row>
    <row r="37" spans="2:8" ht="14.4" x14ac:dyDescent="0.3">
      <c r="B37" s="24">
        <v>14</v>
      </c>
      <c r="C37" s="24" t="s">
        <v>44</v>
      </c>
      <c r="D37" s="25">
        <f>пт1!D37</f>
        <v>4.0000000000000001E-3</v>
      </c>
      <c r="E37" s="25">
        <f>пт1!E37</f>
        <v>40</v>
      </c>
      <c r="F37" s="32" t="e">
        <f>вт1!#REF!</f>
        <v>#REF!</v>
      </c>
      <c r="G37" s="25" t="e">
        <f t="shared" si="0"/>
        <v>#REF!</v>
      </c>
      <c r="H37" s="25" t="e">
        <f t="shared" si="1"/>
        <v>#REF!</v>
      </c>
    </row>
    <row r="38" spans="2:8" ht="14.4" x14ac:dyDescent="0.3">
      <c r="B38" s="24">
        <v>15</v>
      </c>
      <c r="C38" s="24" t="s">
        <v>45</v>
      </c>
      <c r="D38" s="25">
        <f>пт1!D38</f>
        <v>3.0000000000000001E-3</v>
      </c>
      <c r="E38" s="25">
        <f>пт1!E38</f>
        <v>25</v>
      </c>
      <c r="F38" s="32" t="e">
        <f>вт1!#REF!</f>
        <v>#REF!</v>
      </c>
      <c r="G38" s="25" t="e">
        <f t="shared" si="0"/>
        <v>#REF!</v>
      </c>
      <c r="H38" s="25" t="e">
        <f t="shared" si="1"/>
        <v>#REF!</v>
      </c>
    </row>
    <row r="39" spans="2:8" ht="14.4" x14ac:dyDescent="0.3">
      <c r="B39" s="30">
        <v>16</v>
      </c>
      <c r="C39" s="24" t="s">
        <v>46</v>
      </c>
      <c r="D39" s="25">
        <f>пт1!D39</f>
        <v>1.4999999999999999E-2</v>
      </c>
      <c r="E39" s="25">
        <f>пт1!E39</f>
        <v>80</v>
      </c>
      <c r="F39" s="32" t="e">
        <f>вт1!#REF!</f>
        <v>#REF!</v>
      </c>
      <c r="G39" s="25" t="e">
        <f t="shared" si="0"/>
        <v>#REF!</v>
      </c>
      <c r="H39" s="25" t="e">
        <f t="shared" si="1"/>
        <v>#REF!</v>
      </c>
    </row>
    <row r="40" spans="2:8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</row>
    <row r="41" spans="2:8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</row>
    <row r="42" spans="2:8" ht="15.6" x14ac:dyDescent="0.3">
      <c r="B42" s="165" t="s">
        <v>47</v>
      </c>
      <c r="C42" s="166"/>
      <c r="D42" s="167"/>
      <c r="E42" s="25"/>
      <c r="F42" s="168"/>
      <c r="G42" s="169"/>
      <c r="H42" s="25" t="e">
        <f>SUM(H24:H41)</f>
        <v>#REF!</v>
      </c>
    </row>
    <row r="43" spans="2:8" ht="14.4" x14ac:dyDescent="0.3">
      <c r="B43" s="35"/>
    </row>
    <row r="44" spans="2:8" ht="15.6" x14ac:dyDescent="0.3">
      <c r="B44" s="5" t="s">
        <v>48</v>
      </c>
    </row>
    <row r="45" spans="2:8" ht="15.6" x14ac:dyDescent="0.3">
      <c r="B45" s="5" t="s">
        <v>49</v>
      </c>
    </row>
    <row r="46" spans="2:8" ht="15.6" x14ac:dyDescent="0.3">
      <c r="B46" s="5" t="s">
        <v>50</v>
      </c>
    </row>
  </sheetData>
  <mergeCells count="13">
    <mergeCell ref="J8:J9"/>
    <mergeCell ref="B17:C17"/>
    <mergeCell ref="B20:B22"/>
    <mergeCell ref="D20:D22"/>
    <mergeCell ref="F20:F22"/>
    <mergeCell ref="H8:H9"/>
    <mergeCell ref="I8:I9"/>
    <mergeCell ref="B42:D42"/>
    <mergeCell ref="F42:G42"/>
    <mergeCell ref="B8:B9"/>
    <mergeCell ref="C8:C9"/>
    <mergeCell ref="D8:D9"/>
    <mergeCell ref="E8:G8"/>
  </mergeCells>
  <pageMargins left="0.118110239505768" right="0.118110239505768" top="0.118110239505768" bottom="0.118110239505768" header="0.31496062874794001" footer="0.31496062874794001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6" sqref="A6:B6"/>
    </sheetView>
  </sheetViews>
  <sheetFormatPr defaultRowHeight="14.4" x14ac:dyDescent="0.3"/>
  <cols>
    <col min="1" max="1" width="3.88671875" customWidth="1"/>
    <col min="2" max="2" width="21" customWidth="1"/>
    <col min="3" max="3" width="11" customWidth="1"/>
    <col min="4" max="4" width="13.88671875" customWidth="1"/>
    <col min="5" max="5" width="12.109375" customWidth="1"/>
    <col min="6" max="6" width="12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38" t="s">
        <v>59</v>
      </c>
    </row>
    <row r="6" spans="1:9" ht="16.2" thickBot="1" x14ac:dyDescent="0.35">
      <c r="A6" s="5" t="s">
        <v>134</v>
      </c>
    </row>
    <row r="7" spans="1:9" ht="15" customHeight="1" x14ac:dyDescent="0.3">
      <c r="A7" s="155" t="s">
        <v>61</v>
      </c>
      <c r="B7" s="153" t="s">
        <v>3</v>
      </c>
      <c r="C7" s="153" t="s">
        <v>4</v>
      </c>
      <c r="D7" s="153" t="s">
        <v>5</v>
      </c>
      <c r="E7" s="153"/>
      <c r="F7" s="153"/>
      <c r="G7" s="153" t="s">
        <v>6</v>
      </c>
      <c r="H7" s="153" t="s">
        <v>7</v>
      </c>
      <c r="I7" s="149" t="s">
        <v>51</v>
      </c>
    </row>
    <row r="8" spans="1:9" x14ac:dyDescent="0.3">
      <c r="A8" s="156"/>
      <c r="B8" s="154"/>
      <c r="C8" s="154"/>
      <c r="D8" s="157" t="s">
        <v>9</v>
      </c>
      <c r="E8" s="157" t="s">
        <v>10</v>
      </c>
      <c r="F8" s="154" t="s">
        <v>11</v>
      </c>
      <c r="G8" s="154"/>
      <c r="H8" s="154"/>
      <c r="I8" s="150"/>
    </row>
    <row r="9" spans="1:9" ht="16.2" customHeight="1" x14ac:dyDescent="0.3">
      <c r="A9" s="156">
        <v>1</v>
      </c>
      <c r="B9" s="42" t="s">
        <v>133</v>
      </c>
      <c r="C9" s="42">
        <v>150</v>
      </c>
      <c r="D9" s="42">
        <v>18</v>
      </c>
      <c r="E9" s="42">
        <v>18</v>
      </c>
      <c r="F9" s="42">
        <v>24</v>
      </c>
      <c r="G9" s="42">
        <v>337</v>
      </c>
      <c r="H9" s="42">
        <v>10</v>
      </c>
      <c r="I9" s="43">
        <v>179</v>
      </c>
    </row>
    <row r="10" spans="1:9" ht="27.6" customHeight="1" x14ac:dyDescent="0.3">
      <c r="A10" s="156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x14ac:dyDescent="0.3">
      <c r="A11" s="156">
        <v>3</v>
      </c>
      <c r="B11" s="42"/>
      <c r="C11" s="42"/>
      <c r="D11" s="42"/>
      <c r="E11" s="42"/>
      <c r="F11" s="42"/>
      <c r="G11" s="42"/>
      <c r="H11" s="42"/>
      <c r="I11" s="43"/>
    </row>
    <row r="12" spans="1:9" ht="30" customHeight="1" x14ac:dyDescent="0.3">
      <c r="A12" s="156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5" thickBot="1" x14ac:dyDescent="0.35">
      <c r="A13" s="156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5" thickBot="1" x14ac:dyDescent="0.35">
      <c r="A14" s="156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x14ac:dyDescent="0.3">
      <c r="A15" s="156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6.5" customHeight="1" thickBot="1" x14ac:dyDescent="0.35">
      <c r="A16" s="151" t="s">
        <v>19</v>
      </c>
      <c r="B16" s="152"/>
      <c r="C16" s="152"/>
      <c r="D16" s="152"/>
      <c r="E16" s="152"/>
      <c r="F16" s="152"/>
      <c r="G16" s="152"/>
      <c r="H16" s="152"/>
      <c r="I16" s="45"/>
    </row>
    <row r="17" spans="1:9" x14ac:dyDescent="0.3">
      <c r="A17" s="12"/>
    </row>
    <row r="18" spans="1:9" ht="18" thickBot="1" x14ac:dyDescent="0.35">
      <c r="A18" s="13" t="s">
        <v>20</v>
      </c>
      <c r="B18" s="14"/>
      <c r="G18" s="15"/>
      <c r="H18" s="15"/>
      <c r="I18" s="15"/>
    </row>
    <row r="19" spans="1:9" ht="41.4" x14ac:dyDescent="0.3">
      <c r="A19" s="184" t="s">
        <v>21</v>
      </c>
      <c r="B19" s="112" t="s">
        <v>22</v>
      </c>
      <c r="C19" s="186" t="s">
        <v>23</v>
      </c>
      <c r="D19" s="194" t="s">
        <v>102</v>
      </c>
      <c r="E19" s="186" t="s">
        <v>25</v>
      </c>
      <c r="F19" s="47" t="s">
        <v>26</v>
      </c>
      <c r="G19" s="48" t="s">
        <v>27</v>
      </c>
    </row>
    <row r="20" spans="1:9" ht="18.600000000000001" customHeight="1" x14ac:dyDescent="0.3">
      <c r="A20" s="185"/>
      <c r="B20" s="49" t="s">
        <v>28</v>
      </c>
      <c r="C20" s="187"/>
      <c r="D20" s="195"/>
      <c r="E20" s="187"/>
      <c r="F20" s="49" t="s">
        <v>28</v>
      </c>
      <c r="G20" s="50" t="s">
        <v>30</v>
      </c>
    </row>
    <row r="21" spans="1:9" ht="3" customHeight="1" x14ac:dyDescent="0.3">
      <c r="A21" s="185"/>
      <c r="B21" s="49"/>
      <c r="C21" s="187"/>
      <c r="D21" s="51"/>
      <c r="E21" s="187"/>
      <c r="F21" s="49"/>
      <c r="G21" s="52"/>
    </row>
    <row r="22" spans="1:9" ht="15.6" customHeight="1" x14ac:dyDescent="0.3">
      <c r="A22" s="53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6" t="s">
        <v>32</v>
      </c>
    </row>
    <row r="23" spans="1:9" ht="15.6" customHeight="1" thickBot="1" x14ac:dyDescent="0.35">
      <c r="A23" s="57">
        <v>1</v>
      </c>
      <c r="B23" s="58" t="s">
        <v>34</v>
      </c>
      <c r="C23" s="59">
        <f>пн21!C23</f>
        <v>4.4999999999999998E-2</v>
      </c>
      <c r="D23" s="60">
        <f>пн21!D23</f>
        <v>50</v>
      </c>
      <c r="E23" s="32">
        <f>пн1!$F$24</f>
        <v>108</v>
      </c>
      <c r="F23" s="61">
        <f t="shared" ref="F23:F40" si="0">PRODUCT(C23,E23)</f>
        <v>4.8599999999999994</v>
      </c>
      <c r="G23" s="62">
        <f>PRODUCT(C23:D23,E23)</f>
        <v>243</v>
      </c>
    </row>
    <row r="24" spans="1:9" ht="15.6" customHeight="1" thickBot="1" x14ac:dyDescent="0.35">
      <c r="A24" s="57">
        <v>2</v>
      </c>
      <c r="B24" s="105" t="s">
        <v>35</v>
      </c>
      <c r="C24" s="106">
        <f>пн21!C24</f>
        <v>2.5000000000000001E-2</v>
      </c>
      <c r="D24" s="106">
        <f>пн21!D24</f>
        <v>30</v>
      </c>
      <c r="E24" s="32">
        <f>пн1!$F$24</f>
        <v>108</v>
      </c>
      <c r="F24" s="61">
        <f t="shared" si="0"/>
        <v>2.7</v>
      </c>
      <c r="G24" s="62">
        <f>PRODUCT(C24,D24,E24)</f>
        <v>81</v>
      </c>
    </row>
    <row r="25" spans="1:9" ht="15.6" customHeight="1" thickBot="1" x14ac:dyDescent="0.35">
      <c r="A25" s="57">
        <v>3</v>
      </c>
      <c r="B25" s="105" t="s">
        <v>36</v>
      </c>
      <c r="C25" s="106">
        <f>пн21!C25</f>
        <v>2.5000000000000001E-2</v>
      </c>
      <c r="D25" s="106">
        <f>пн21!D25</f>
        <v>65</v>
      </c>
      <c r="E25" s="32">
        <f>пн1!$F$24</f>
        <v>108</v>
      </c>
      <c r="F25" s="61">
        <f t="shared" si="0"/>
        <v>2.7</v>
      </c>
      <c r="G25" s="62">
        <f>PRODUCT(C25,D25,E25)</f>
        <v>175.5</v>
      </c>
    </row>
    <row r="26" spans="1:9" ht="15.6" customHeight="1" thickBot="1" x14ac:dyDescent="0.35">
      <c r="A26" s="57">
        <v>4</v>
      </c>
      <c r="B26" s="105" t="s">
        <v>37</v>
      </c>
      <c r="C26" s="106">
        <f>пн21!C26</f>
        <v>1.2E-2</v>
      </c>
      <c r="D26" s="106">
        <f>пн21!D26</f>
        <v>1500</v>
      </c>
      <c r="E26" s="32">
        <f>пн1!$F$24</f>
        <v>108</v>
      </c>
      <c r="F26" s="61">
        <f t="shared" si="0"/>
        <v>1.296</v>
      </c>
      <c r="G26" s="62">
        <f t="shared" ref="G26:G40" si="1">PRODUCT(C26,E26,D26)</f>
        <v>1944</v>
      </c>
    </row>
    <row r="27" spans="1:9" ht="15.6" customHeight="1" thickBot="1" x14ac:dyDescent="0.35">
      <c r="A27" s="57">
        <v>5</v>
      </c>
      <c r="B27" s="105" t="s">
        <v>40</v>
      </c>
      <c r="C27" s="106">
        <f>пн21!C27</f>
        <v>8.0000000000000002E-3</v>
      </c>
      <c r="D27" s="106">
        <f>пн21!D27</f>
        <v>120</v>
      </c>
      <c r="E27" s="32">
        <f>пн1!$F$24</f>
        <v>108</v>
      </c>
      <c r="F27" s="61">
        <f t="shared" si="0"/>
        <v>0.86399999999999999</v>
      </c>
      <c r="G27" s="62">
        <f t="shared" si="1"/>
        <v>103.67999999999999</v>
      </c>
    </row>
    <row r="28" spans="1:9" ht="15.6" customHeight="1" thickBot="1" x14ac:dyDescent="0.35">
      <c r="A28" s="57">
        <v>6</v>
      </c>
      <c r="B28" s="105" t="s">
        <v>66</v>
      </c>
      <c r="C28" s="25">
        <f>пн21!C28</f>
        <v>9.5000000000000001E-2</v>
      </c>
      <c r="D28" s="106">
        <f>пн21!D28</f>
        <v>160</v>
      </c>
      <c r="E28" s="32">
        <f>пн1!$F$24</f>
        <v>108</v>
      </c>
      <c r="F28" s="61">
        <f t="shared" si="0"/>
        <v>10.26</v>
      </c>
      <c r="G28" s="62">
        <f t="shared" si="1"/>
        <v>1641.6</v>
      </c>
    </row>
    <row r="29" spans="1:9" ht="15.6" customHeight="1" thickBot="1" x14ac:dyDescent="0.35">
      <c r="A29" s="57">
        <v>7</v>
      </c>
      <c r="B29" s="105" t="s">
        <v>57</v>
      </c>
      <c r="C29" s="106">
        <f>пн21!C29</f>
        <v>2.5000000000000001E-2</v>
      </c>
      <c r="D29" s="106">
        <f>пн21!D29</f>
        <v>80</v>
      </c>
      <c r="E29" s="32">
        <f>пн1!$F$24</f>
        <v>108</v>
      </c>
      <c r="F29" s="61">
        <f t="shared" si="0"/>
        <v>2.7</v>
      </c>
      <c r="G29" s="62">
        <f t="shared" si="1"/>
        <v>216</v>
      </c>
    </row>
    <row r="30" spans="1:9" ht="15.6" customHeight="1" thickBot="1" x14ac:dyDescent="0.35">
      <c r="A30" s="57">
        <v>8</v>
      </c>
      <c r="B30" s="105" t="s">
        <v>55</v>
      </c>
      <c r="C30" s="27">
        <f>пн21!C30</f>
        <v>7.2999999999999995E-2</v>
      </c>
      <c r="D30" s="106">
        <f>пн21!D30</f>
        <v>650</v>
      </c>
      <c r="E30" s="32">
        <f>пн1!$F$24</f>
        <v>108</v>
      </c>
      <c r="F30" s="61">
        <f t="shared" si="0"/>
        <v>7.8839999999999995</v>
      </c>
      <c r="G30" s="62">
        <f t="shared" si="1"/>
        <v>5124.5999999999995</v>
      </c>
    </row>
    <row r="31" spans="1:9" ht="15.6" customHeight="1" thickBot="1" x14ac:dyDescent="0.35">
      <c r="A31" s="57">
        <v>9</v>
      </c>
      <c r="B31" s="105" t="s">
        <v>67</v>
      </c>
      <c r="C31" s="27">
        <f>пн21!C31</f>
        <v>0.1</v>
      </c>
      <c r="D31" s="27">
        <f>пн21!D31</f>
        <v>10</v>
      </c>
      <c r="E31" s="32">
        <f>пн1!$F$24</f>
        <v>108</v>
      </c>
      <c r="F31" s="61">
        <f t="shared" si="0"/>
        <v>10.8</v>
      </c>
      <c r="G31" s="62">
        <f t="shared" si="1"/>
        <v>108</v>
      </c>
    </row>
    <row r="32" spans="1:9" ht="15.6" customHeight="1" thickBot="1" x14ac:dyDescent="0.35">
      <c r="A32" s="57">
        <v>10</v>
      </c>
      <c r="B32" s="105" t="s">
        <v>18</v>
      </c>
      <c r="C32" s="106">
        <f>пн21!C32</f>
        <v>7.8700000000000006E-2</v>
      </c>
      <c r="D32" s="106">
        <f>пн21!D32</f>
        <v>65</v>
      </c>
      <c r="E32" s="32">
        <f>пн1!$F$24</f>
        <v>108</v>
      </c>
      <c r="F32" s="61">
        <f t="shared" si="0"/>
        <v>8.4996000000000009</v>
      </c>
      <c r="G32" s="62">
        <f t="shared" si="1"/>
        <v>552.47400000000005</v>
      </c>
    </row>
    <row r="33" spans="1:7" ht="15.6" customHeight="1" thickBot="1" x14ac:dyDescent="0.35">
      <c r="A33" s="57">
        <v>11</v>
      </c>
      <c r="B33" s="105" t="s">
        <v>42</v>
      </c>
      <c r="C33" s="106">
        <f>пн21!C33</f>
        <v>0.01</v>
      </c>
      <c r="D33" s="27">
        <f>пн21!D33</f>
        <v>150</v>
      </c>
      <c r="E33" s="32">
        <f>пн1!$F$24</f>
        <v>108</v>
      </c>
      <c r="F33" s="61">
        <f t="shared" si="0"/>
        <v>1.08</v>
      </c>
      <c r="G33" s="62">
        <f t="shared" si="1"/>
        <v>162</v>
      </c>
    </row>
    <row r="34" spans="1:7" ht="15.6" customHeight="1" thickBot="1" x14ac:dyDescent="0.35">
      <c r="A34" s="57">
        <v>12</v>
      </c>
      <c r="B34" s="105" t="s">
        <v>68</v>
      </c>
      <c r="C34" s="106">
        <f>пн21!C34</f>
        <v>0.1</v>
      </c>
      <c r="D34" s="106">
        <f>пн21!D34</f>
        <v>90</v>
      </c>
      <c r="E34" s="32">
        <f>пн1!$F$24</f>
        <v>108</v>
      </c>
      <c r="F34" s="61">
        <f t="shared" si="0"/>
        <v>10.8</v>
      </c>
      <c r="G34" s="62">
        <f t="shared" si="1"/>
        <v>972.00000000000011</v>
      </c>
    </row>
    <row r="35" spans="1:7" ht="15.6" customHeight="1" thickBot="1" x14ac:dyDescent="0.35">
      <c r="A35" s="57">
        <v>13</v>
      </c>
      <c r="B35" s="105" t="s">
        <v>17</v>
      </c>
      <c r="C35" s="29">
        <f>пн21!C35</f>
        <v>1.2999999999999999E-3</v>
      </c>
      <c r="D35" s="106">
        <f>пн21!D35</f>
        <v>1450</v>
      </c>
      <c r="E35" s="32">
        <f>пн1!$F$24</f>
        <v>108</v>
      </c>
      <c r="F35" s="61">
        <f t="shared" si="0"/>
        <v>0.1404</v>
      </c>
      <c r="G35" s="62">
        <f t="shared" si="1"/>
        <v>203.57999999999998</v>
      </c>
    </row>
    <row r="36" spans="1:7" ht="15.6" customHeight="1" thickBot="1" x14ac:dyDescent="0.35">
      <c r="A36" s="57">
        <v>14</v>
      </c>
      <c r="B36" s="105" t="s">
        <v>46</v>
      </c>
      <c r="C36" s="106">
        <f>пн21!C36</f>
        <v>1.4999999999999999E-2</v>
      </c>
      <c r="D36" s="106">
        <f>пн21!D36</f>
        <v>80</v>
      </c>
      <c r="E36" s="32">
        <f>пн1!$F$24</f>
        <v>108</v>
      </c>
      <c r="F36" s="61">
        <f t="shared" si="0"/>
        <v>1.6199999999999999</v>
      </c>
      <c r="G36" s="62">
        <f t="shared" si="1"/>
        <v>129.6</v>
      </c>
    </row>
    <row r="37" spans="1:7" ht="15.6" customHeight="1" thickBot="1" x14ac:dyDescent="0.35">
      <c r="A37" s="63">
        <v>15</v>
      </c>
      <c r="B37" s="105" t="s">
        <v>56</v>
      </c>
      <c r="C37" s="106">
        <f>пн21!C37</f>
        <v>0.04</v>
      </c>
      <c r="D37" s="106">
        <f>пн21!D37</f>
        <v>45</v>
      </c>
      <c r="E37" s="32">
        <f>пн1!$F$24</f>
        <v>108</v>
      </c>
      <c r="F37" s="64">
        <f t="shared" si="0"/>
        <v>4.32</v>
      </c>
      <c r="G37" s="65">
        <f t="shared" si="1"/>
        <v>194.4</v>
      </c>
    </row>
    <row r="38" spans="1:7" ht="29.4" customHeight="1" thickBot="1" x14ac:dyDescent="0.35">
      <c r="A38" s="66">
        <v>16</v>
      </c>
      <c r="B38" s="105" t="s">
        <v>69</v>
      </c>
      <c r="C38" s="106">
        <f>пн21!C38</f>
        <v>0.01</v>
      </c>
      <c r="D38" s="106">
        <f>пн21!D38</f>
        <v>190.77</v>
      </c>
      <c r="E38" s="32">
        <f>пн1!$F$24</f>
        <v>108</v>
      </c>
      <c r="F38" s="67">
        <f>PRODUCT(C38,E38)</f>
        <v>1.08</v>
      </c>
      <c r="G38" s="68">
        <f t="shared" si="1"/>
        <v>206.03160000000003</v>
      </c>
    </row>
    <row r="39" spans="1:7" ht="15" customHeight="1" thickBot="1" x14ac:dyDescent="0.35">
      <c r="A39" s="66">
        <v>17</v>
      </c>
      <c r="B39" s="105" t="s">
        <v>45</v>
      </c>
      <c r="C39" s="27">
        <f>пн21!C39</f>
        <v>3.0000000000000001E-3</v>
      </c>
      <c r="D39" s="106">
        <f>пн21!D39</f>
        <v>25</v>
      </c>
      <c r="E39" s="32">
        <f>пн1!$F$24</f>
        <v>108</v>
      </c>
      <c r="F39" s="67">
        <f t="shared" si="0"/>
        <v>0.32400000000000001</v>
      </c>
      <c r="G39" s="69">
        <f t="shared" si="1"/>
        <v>8.1</v>
      </c>
    </row>
    <row r="40" spans="1:7" ht="15" customHeight="1" thickBot="1" x14ac:dyDescent="0.35">
      <c r="A40" s="70">
        <v>18</v>
      </c>
      <c r="B40" s="105" t="s">
        <v>70</v>
      </c>
      <c r="C40" s="106">
        <f>пн21!C40</f>
        <v>0.03</v>
      </c>
      <c r="D40" s="106">
        <f>пн21!D40</f>
        <v>80</v>
      </c>
      <c r="E40" s="32">
        <f>пн1!$F$24</f>
        <v>108</v>
      </c>
      <c r="F40" s="67">
        <f t="shared" si="0"/>
        <v>3.2399999999999998</v>
      </c>
      <c r="G40" s="62">
        <f t="shared" si="1"/>
        <v>259.2</v>
      </c>
    </row>
    <row r="41" spans="1:7" ht="16.2" thickBot="1" x14ac:dyDescent="0.35">
      <c r="A41" s="173" t="s">
        <v>47</v>
      </c>
      <c r="B41" s="174"/>
      <c r="C41" s="174"/>
      <c r="D41" s="71"/>
      <c r="E41" s="175"/>
      <c r="F41" s="176"/>
      <c r="G41" s="72">
        <f>SUM(G23:G40)</f>
        <v>12324.765600000001</v>
      </c>
    </row>
    <row r="42" spans="1:7" x14ac:dyDescent="0.3">
      <c r="A42" s="35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6">
    <mergeCell ref="A41:C41"/>
    <mergeCell ref="E41:F41"/>
    <mergeCell ref="D19:D20"/>
    <mergeCell ref="A19:A21"/>
    <mergeCell ref="C19:C21"/>
    <mergeCell ref="E19:E21"/>
  </mergeCells>
  <pageMargins left="0" right="0" top="0.74803149606299213" bottom="0" header="0.31496062992125984" footer="0.31496062992125984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9" sqref="B9"/>
    </sheetView>
  </sheetViews>
  <sheetFormatPr defaultRowHeight="14.4" x14ac:dyDescent="0.3"/>
  <cols>
    <col min="1" max="1" width="4.5546875" customWidth="1"/>
    <col min="2" max="2" width="23.44140625" customWidth="1"/>
    <col min="3" max="3" width="11.6640625" customWidth="1"/>
    <col min="4" max="4" width="13.33203125" customWidth="1"/>
    <col min="5" max="5" width="12.6640625" customWidth="1"/>
    <col min="6" max="6" width="11.109375" customWidth="1"/>
    <col min="7" max="7" width="11.4414062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x14ac:dyDescent="0.3">
      <c r="A7" s="180" t="s">
        <v>61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8</v>
      </c>
    </row>
    <row r="8" spans="1:9" x14ac:dyDescent="0.3">
      <c r="A8" s="180"/>
      <c r="B8" s="180"/>
      <c r="C8" s="180"/>
      <c r="D8" s="109" t="s">
        <v>9</v>
      </c>
      <c r="E8" s="109" t="s">
        <v>10</v>
      </c>
      <c r="F8" s="107" t="s">
        <v>11</v>
      </c>
      <c r="G8" s="180"/>
      <c r="H8" s="180"/>
      <c r="I8" s="180"/>
    </row>
    <row r="9" spans="1:9" ht="15" customHeight="1" x14ac:dyDescent="0.3">
      <c r="A9" s="107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5" customHeight="1" x14ac:dyDescent="0.3">
      <c r="A10" s="107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5" customHeight="1" x14ac:dyDescent="0.3">
      <c r="A11" s="107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8.95" customHeight="1" x14ac:dyDescent="0.3">
      <c r="A12" s="107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6.2" customHeight="1" x14ac:dyDescent="0.3">
      <c r="A14" s="107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9" t="s">
        <v>19</v>
      </c>
      <c r="B16" s="189"/>
      <c r="C16" s="74"/>
      <c r="D16" s="74"/>
      <c r="E16" s="74"/>
      <c r="F16" s="74"/>
      <c r="G16" s="74">
        <v>792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53.4" customHeight="1" x14ac:dyDescent="0.3">
      <c r="A19" s="192" t="s">
        <v>21</v>
      </c>
      <c r="B19" s="108" t="s">
        <v>22</v>
      </c>
      <c r="C19" s="192" t="s">
        <v>23</v>
      </c>
      <c r="D19" s="196" t="s">
        <v>102</v>
      </c>
      <c r="E19" s="192" t="s">
        <v>25</v>
      </c>
      <c r="F19" s="80" t="s">
        <v>26</v>
      </c>
      <c r="G19" s="81" t="s">
        <v>27</v>
      </c>
    </row>
    <row r="20" spans="1:9" x14ac:dyDescent="0.3">
      <c r="A20" s="193"/>
      <c r="B20" s="49" t="s">
        <v>28</v>
      </c>
      <c r="C20" s="187"/>
      <c r="D20" s="195"/>
      <c r="E20" s="187"/>
      <c r="F20" s="49" t="s">
        <v>28</v>
      </c>
      <c r="G20" s="82" t="s">
        <v>30</v>
      </c>
    </row>
    <row r="21" spans="1:9" ht="4.95" customHeight="1" x14ac:dyDescent="0.3">
      <c r="A21" s="193"/>
      <c r="B21" s="49"/>
      <c r="C21" s="187"/>
      <c r="D21" s="51"/>
      <c r="E21" s="187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60">
        <f>вт21!C23</f>
        <v>0.09</v>
      </c>
      <c r="D23" s="60">
        <f>вт21!D23</f>
        <v>50</v>
      </c>
      <c r="E23" s="32">
        <f>пн1!$F$24</f>
        <v>108</v>
      </c>
      <c r="F23" s="61">
        <f t="shared" ref="F23:F39" si="0">PRODUCT(C23,E23)</f>
        <v>9.7199999999999989</v>
      </c>
      <c r="G23" s="61">
        <f>PRODUCT(C23:D23,E23)</f>
        <v>486</v>
      </c>
    </row>
    <row r="24" spans="1:9" ht="13.95" customHeight="1" thickBot="1" x14ac:dyDescent="0.35">
      <c r="A24" s="61">
        <v>2</v>
      </c>
      <c r="B24" s="105" t="s">
        <v>35</v>
      </c>
      <c r="C24" s="106">
        <f>вт21!C24</f>
        <v>2.5000000000000001E-2</v>
      </c>
      <c r="D24" s="106">
        <f>вт21!D24</f>
        <v>30</v>
      </c>
      <c r="E24" s="32">
        <f>пн1!$F$24</f>
        <v>108</v>
      </c>
      <c r="F24" s="61">
        <f t="shared" si="0"/>
        <v>2.7</v>
      </c>
      <c r="G24" s="61">
        <f>PRODUCT(C24,D24,E24)</f>
        <v>81</v>
      </c>
    </row>
    <row r="25" spans="1:9" ht="13.95" customHeight="1" thickBot="1" x14ac:dyDescent="0.35">
      <c r="A25" s="61">
        <v>3</v>
      </c>
      <c r="B25" s="105" t="s">
        <v>36</v>
      </c>
      <c r="C25" s="106">
        <f>вт21!C25</f>
        <v>3.5000000000000003E-2</v>
      </c>
      <c r="D25" s="106">
        <f>вт21!D25</f>
        <v>65</v>
      </c>
      <c r="E25" s="32">
        <f>пн1!$F$24</f>
        <v>108</v>
      </c>
      <c r="F25" s="61">
        <f t="shared" si="0"/>
        <v>3.7800000000000002</v>
      </c>
      <c r="G25" s="61">
        <f>PRODUCT(C25,D25,E25)</f>
        <v>245.70000000000005</v>
      </c>
    </row>
    <row r="26" spans="1:9" ht="13.95" customHeight="1" thickBot="1" x14ac:dyDescent="0.35">
      <c r="A26" s="61">
        <v>4</v>
      </c>
      <c r="B26" s="105" t="s">
        <v>37</v>
      </c>
      <c r="C26" s="106">
        <f>вт21!C26</f>
        <v>1.2E-2</v>
      </c>
      <c r="D26" s="106">
        <f>вт21!D26</f>
        <v>1500</v>
      </c>
      <c r="E26" s="32">
        <f>пн1!$F$24</f>
        <v>108</v>
      </c>
      <c r="F26" s="61">
        <f t="shared" si="0"/>
        <v>1.296</v>
      </c>
      <c r="G26" s="61">
        <f t="shared" ref="G26:G40" si="1">PRODUCT(C26,E26,D26)</f>
        <v>1944</v>
      </c>
    </row>
    <row r="27" spans="1:9" ht="13.95" customHeight="1" thickBot="1" x14ac:dyDescent="0.35">
      <c r="A27" s="61">
        <v>5</v>
      </c>
      <c r="B27" s="105" t="s">
        <v>77</v>
      </c>
      <c r="C27" s="106">
        <f>вт21!C27</f>
        <v>0.04</v>
      </c>
      <c r="D27" s="106">
        <f>вт21!D27</f>
        <v>80</v>
      </c>
      <c r="E27" s="32">
        <f>пн1!$F$24</f>
        <v>108</v>
      </c>
      <c r="F27" s="61">
        <f t="shared" si="0"/>
        <v>4.32</v>
      </c>
      <c r="G27" s="61">
        <f t="shared" si="1"/>
        <v>345.6</v>
      </c>
    </row>
    <row r="28" spans="1:9" ht="13.95" customHeight="1" thickBot="1" x14ac:dyDescent="0.35">
      <c r="A28" s="61">
        <v>6</v>
      </c>
      <c r="B28" s="105" t="s">
        <v>39</v>
      </c>
      <c r="C28" s="106">
        <f>вт21!C28</f>
        <v>4.1000000000000003E-3</v>
      </c>
      <c r="D28" s="106">
        <f>вт21!D28</f>
        <v>340</v>
      </c>
      <c r="E28" s="32">
        <f>пн1!$F$24</f>
        <v>108</v>
      </c>
      <c r="F28" s="61">
        <f t="shared" si="0"/>
        <v>0.44280000000000003</v>
      </c>
      <c r="G28" s="61">
        <f t="shared" si="1"/>
        <v>150.55200000000002</v>
      </c>
    </row>
    <row r="29" spans="1:9" ht="13.95" customHeight="1" thickBot="1" x14ac:dyDescent="0.35">
      <c r="A29" s="61">
        <v>7</v>
      </c>
      <c r="B29" s="105" t="s">
        <v>40</v>
      </c>
      <c r="C29" s="106">
        <f>вт21!C29</f>
        <v>0.03</v>
      </c>
      <c r="D29" s="106">
        <f>вт21!D29</f>
        <v>120</v>
      </c>
      <c r="E29" s="32">
        <f>пн1!$F$24</f>
        <v>108</v>
      </c>
      <c r="F29" s="61">
        <f t="shared" si="0"/>
        <v>3.2399999999999998</v>
      </c>
      <c r="G29" s="61">
        <f t="shared" si="1"/>
        <v>388.79999999999995</v>
      </c>
    </row>
    <row r="30" spans="1:9" ht="13.95" customHeight="1" thickBot="1" x14ac:dyDescent="0.35">
      <c r="A30" s="61">
        <v>8</v>
      </c>
      <c r="B30" s="105" t="s">
        <v>41</v>
      </c>
      <c r="C30" s="27">
        <f>вт21!C30</f>
        <v>7.2999999999999995E-2</v>
      </c>
      <c r="D30" s="106">
        <f>вт21!D30</f>
        <v>250</v>
      </c>
      <c r="E30" s="32">
        <f>пн1!$F$24</f>
        <v>108</v>
      </c>
      <c r="F30" s="61">
        <f t="shared" si="0"/>
        <v>7.8839999999999995</v>
      </c>
      <c r="G30" s="61">
        <f t="shared" si="1"/>
        <v>1970.9999999999998</v>
      </c>
    </row>
    <row r="31" spans="1:9" ht="13.95" customHeight="1" thickBot="1" x14ac:dyDescent="0.35">
      <c r="A31" s="61">
        <v>9</v>
      </c>
      <c r="B31" s="105" t="s">
        <v>18</v>
      </c>
      <c r="C31" s="106">
        <f>вт21!C31</f>
        <v>7.8700000000000006E-2</v>
      </c>
      <c r="D31" s="106">
        <f>вт21!D31</f>
        <v>65</v>
      </c>
      <c r="E31" s="32">
        <f>пн1!$F$24</f>
        <v>108</v>
      </c>
      <c r="F31" s="61">
        <f t="shared" si="0"/>
        <v>8.4996000000000009</v>
      </c>
      <c r="G31" s="61">
        <f t="shared" si="1"/>
        <v>552.47400000000005</v>
      </c>
    </row>
    <row r="32" spans="1:9" ht="13.95" customHeight="1" thickBot="1" x14ac:dyDescent="0.35">
      <c r="A32" s="61">
        <v>10</v>
      </c>
      <c r="B32" s="105" t="s">
        <v>42</v>
      </c>
      <c r="C32" s="106">
        <f>вт21!C32</f>
        <v>0.01</v>
      </c>
      <c r="D32" s="27">
        <f>вт21!D32</f>
        <v>150</v>
      </c>
      <c r="E32" s="32">
        <f>пн1!$F$24</f>
        <v>108</v>
      </c>
      <c r="F32" s="61">
        <f t="shared" si="0"/>
        <v>1.08</v>
      </c>
      <c r="G32" s="61">
        <f t="shared" si="1"/>
        <v>162</v>
      </c>
    </row>
    <row r="33" spans="1:7" ht="13.95" customHeight="1" thickBot="1" x14ac:dyDescent="0.35">
      <c r="A33" s="61">
        <v>11</v>
      </c>
      <c r="B33" s="105" t="s">
        <v>68</v>
      </c>
      <c r="C33" s="106">
        <f>вт21!C33</f>
        <v>0.1</v>
      </c>
      <c r="D33" s="106">
        <f>вт21!D33</f>
        <v>90</v>
      </c>
      <c r="E33" s="32">
        <f>пн1!$F$24</f>
        <v>108</v>
      </c>
      <c r="F33" s="61">
        <f t="shared" si="0"/>
        <v>10.8</v>
      </c>
      <c r="G33" s="61">
        <f t="shared" si="1"/>
        <v>972.00000000000011</v>
      </c>
    </row>
    <row r="34" spans="1:7" ht="13.95" customHeight="1" thickBot="1" x14ac:dyDescent="0.35">
      <c r="A34" s="61">
        <v>12</v>
      </c>
      <c r="B34" s="105" t="s">
        <v>76</v>
      </c>
      <c r="C34" s="106">
        <f>вт21!C34</f>
        <v>0.2</v>
      </c>
      <c r="D34" s="106">
        <f>вт21!D34</f>
        <v>100</v>
      </c>
      <c r="E34" s="32">
        <f>пн1!$F$24</f>
        <v>108</v>
      </c>
      <c r="F34" s="61">
        <f t="shared" si="0"/>
        <v>21.6</v>
      </c>
      <c r="G34" s="61">
        <f t="shared" si="1"/>
        <v>2160</v>
      </c>
    </row>
    <row r="35" spans="1:7" ht="13.95" customHeight="1" thickBot="1" x14ac:dyDescent="0.35">
      <c r="A35" s="61">
        <v>13</v>
      </c>
      <c r="B35" s="105" t="s">
        <v>46</v>
      </c>
      <c r="C35" s="106">
        <f>вт21!C35</f>
        <v>1.4999999999999999E-2</v>
      </c>
      <c r="D35" s="106">
        <f>вт21!D35</f>
        <v>80</v>
      </c>
      <c r="E35" s="32">
        <f>пн1!$F$24</f>
        <v>108</v>
      </c>
      <c r="F35" s="61">
        <f t="shared" si="0"/>
        <v>1.6199999999999999</v>
      </c>
      <c r="G35" s="61">
        <f t="shared" si="1"/>
        <v>129.6</v>
      </c>
    </row>
    <row r="36" spans="1:7" ht="13.95" customHeight="1" thickBot="1" x14ac:dyDescent="0.35">
      <c r="A36" s="61">
        <v>14</v>
      </c>
      <c r="B36" s="105" t="s">
        <v>56</v>
      </c>
      <c r="C36" s="106">
        <f>вт21!C36</f>
        <v>0.04</v>
      </c>
      <c r="D36" s="106">
        <f>вт21!D36</f>
        <v>45</v>
      </c>
      <c r="E36" s="32">
        <f>пн1!$F$24</f>
        <v>108</v>
      </c>
      <c r="F36" s="61">
        <f t="shared" si="0"/>
        <v>4.32</v>
      </c>
      <c r="G36" s="61">
        <f t="shared" si="1"/>
        <v>194.4</v>
      </c>
    </row>
    <row r="37" spans="1:7" ht="13.95" customHeight="1" thickBot="1" x14ac:dyDescent="0.35">
      <c r="A37" s="64">
        <v>15</v>
      </c>
      <c r="B37" s="105" t="s">
        <v>78</v>
      </c>
      <c r="C37" s="31">
        <v>8.9999999999999993E-3</v>
      </c>
      <c r="D37" s="106">
        <f>вт21!D37</f>
        <v>131.77000000000001</v>
      </c>
      <c r="E37" s="32">
        <f>пн1!$F$24</f>
        <v>108</v>
      </c>
      <c r="F37" s="64">
        <f t="shared" si="0"/>
        <v>0.97199999999999998</v>
      </c>
      <c r="G37" s="64">
        <f t="shared" si="1"/>
        <v>128.08044000000001</v>
      </c>
    </row>
    <row r="38" spans="1:7" ht="13.95" customHeight="1" thickBot="1" x14ac:dyDescent="0.35">
      <c r="A38" s="84">
        <v>16</v>
      </c>
      <c r="B38" s="105" t="s">
        <v>45</v>
      </c>
      <c r="C38" s="27">
        <f>вт21!C38</f>
        <v>3.0000000000000001E-3</v>
      </c>
      <c r="D38" s="106">
        <f>вт21!D38</f>
        <v>25</v>
      </c>
      <c r="E38" s="32">
        <f>пн1!$F$24</f>
        <v>108</v>
      </c>
      <c r="F38" s="67">
        <f t="shared" si="0"/>
        <v>0.32400000000000001</v>
      </c>
      <c r="G38" s="105">
        <f t="shared" si="1"/>
        <v>8.1</v>
      </c>
    </row>
    <row r="39" spans="1:7" ht="13.95" customHeight="1" thickBot="1" x14ac:dyDescent="0.35">
      <c r="A39" s="67">
        <v>17</v>
      </c>
      <c r="B39" s="105" t="s">
        <v>44</v>
      </c>
      <c r="C39" s="106">
        <f>вт21!C39</f>
        <v>4.0000000000000001E-3</v>
      </c>
      <c r="D39" s="106">
        <f>вт21!D39</f>
        <v>40</v>
      </c>
      <c r="E39" s="32">
        <f>пн1!$F$24</f>
        <v>108</v>
      </c>
      <c r="F39" s="67">
        <f t="shared" si="0"/>
        <v>0.432</v>
      </c>
      <c r="G39" s="85">
        <f t="shared" si="1"/>
        <v>17.28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88" t="s">
        <v>47</v>
      </c>
      <c r="B41" s="189"/>
      <c r="C41" s="189"/>
      <c r="D41" s="87"/>
      <c r="E41" s="190"/>
      <c r="F41" s="191"/>
      <c r="G41" s="88">
        <f>SUM(G23:G40)</f>
        <v>9936.5864400000009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4">
    <mergeCell ref="A41:C41"/>
    <mergeCell ref="E41:F41"/>
    <mergeCell ref="D19:D20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.74803149606299213" header="0.31496062992125984" footer="0.31496062992125984"/>
  <pageSetup paperSize="9" scale="90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RowHeight="14.4" x14ac:dyDescent="0.3"/>
  <cols>
    <col min="1" max="1" width="4.109375" customWidth="1"/>
    <col min="2" max="2" width="22.88671875" customWidth="1"/>
    <col min="3" max="3" width="11.109375" customWidth="1"/>
    <col min="4" max="4" width="14" customWidth="1"/>
    <col min="5" max="5" width="13.88671875" customWidth="1"/>
    <col min="6" max="6" width="11.88671875" customWidth="1"/>
    <col min="7" max="7" width="11.664062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x14ac:dyDescent="0.3">
      <c r="A7" s="180" t="s">
        <v>2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51</v>
      </c>
    </row>
    <row r="8" spans="1:9" x14ac:dyDescent="0.3">
      <c r="A8" s="180"/>
      <c r="B8" s="180"/>
      <c r="C8" s="180"/>
      <c r="D8" s="109" t="s">
        <v>9</v>
      </c>
      <c r="E8" s="109" t="s">
        <v>10</v>
      </c>
      <c r="F8" s="107" t="s">
        <v>11</v>
      </c>
      <c r="G8" s="180"/>
      <c r="H8" s="180"/>
      <c r="I8" s="180"/>
    </row>
    <row r="9" spans="1:9" ht="18.600000000000001" customHeight="1" x14ac:dyDescent="0.3">
      <c r="A9" s="107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8.600000000000001" customHeight="1" x14ac:dyDescent="0.3">
      <c r="A10" s="107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18.600000000000001" customHeight="1" x14ac:dyDescent="0.3">
      <c r="A11" s="107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" customHeight="1" x14ac:dyDescent="0.3">
      <c r="A12" s="107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9" t="s">
        <v>19</v>
      </c>
      <c r="B16" s="189"/>
      <c r="C16" s="74"/>
      <c r="D16" s="74"/>
      <c r="E16" s="74"/>
      <c r="F16" s="74"/>
      <c r="G16" s="74">
        <v>834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92" t="s">
        <v>21</v>
      </c>
      <c r="B19" s="196" t="s">
        <v>103</v>
      </c>
      <c r="C19" s="192" t="s">
        <v>23</v>
      </c>
      <c r="D19" s="196" t="s">
        <v>102</v>
      </c>
      <c r="E19" s="192" t="s">
        <v>25</v>
      </c>
      <c r="F19" s="80" t="s">
        <v>26</v>
      </c>
      <c r="G19" s="81" t="s">
        <v>27</v>
      </c>
    </row>
    <row r="20" spans="1:9" x14ac:dyDescent="0.3">
      <c r="A20" s="193"/>
      <c r="B20" s="197"/>
      <c r="C20" s="187"/>
      <c r="D20" s="195"/>
      <c r="E20" s="187"/>
      <c r="F20" s="49" t="s">
        <v>28</v>
      </c>
      <c r="G20" s="82" t="s">
        <v>30</v>
      </c>
    </row>
    <row r="21" spans="1:9" x14ac:dyDescent="0.3">
      <c r="A21" s="193"/>
      <c r="B21" s="195"/>
      <c r="C21" s="187"/>
      <c r="D21" s="51"/>
      <c r="E21" s="187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59">
        <f>ср21!C23</f>
        <v>0.06</v>
      </c>
      <c r="D23" s="60">
        <f>ср21!D23</f>
        <v>50</v>
      </c>
      <c r="E23" s="32">
        <f>пн1!$F$24</f>
        <v>108</v>
      </c>
      <c r="F23" s="61">
        <f t="shared" ref="F23:F39" si="0">PRODUCT(C23,E23)</f>
        <v>6.4799999999999995</v>
      </c>
      <c r="G23" s="61">
        <f>PRODUCT(C23:D23,E23)</f>
        <v>324</v>
      </c>
    </row>
    <row r="24" spans="1:9" ht="13.95" customHeight="1" thickBot="1" x14ac:dyDescent="0.35">
      <c r="A24" s="61">
        <v>2</v>
      </c>
      <c r="B24" s="105" t="s">
        <v>35</v>
      </c>
      <c r="C24" s="106">
        <f>ср21!C24</f>
        <v>2.5000000000000001E-2</v>
      </c>
      <c r="D24" s="106">
        <f>ср21!D24</f>
        <v>30</v>
      </c>
      <c r="E24" s="32">
        <f>пн1!$F$24</f>
        <v>108</v>
      </c>
      <c r="F24" s="61">
        <f t="shared" si="0"/>
        <v>2.7</v>
      </c>
      <c r="G24" s="61">
        <f>PRODUCT(C24,D24,E24)</f>
        <v>81</v>
      </c>
    </row>
    <row r="25" spans="1:9" ht="13.95" customHeight="1" thickBot="1" x14ac:dyDescent="0.35">
      <c r="A25" s="61">
        <v>3</v>
      </c>
      <c r="B25" s="105" t="s">
        <v>36</v>
      </c>
      <c r="C25" s="106">
        <f>ср21!C25</f>
        <v>0.03</v>
      </c>
      <c r="D25" s="106">
        <f>ср21!D25</f>
        <v>65</v>
      </c>
      <c r="E25" s="32">
        <f>пн1!$F$24</f>
        <v>108</v>
      </c>
      <c r="F25" s="61">
        <f t="shared" si="0"/>
        <v>3.2399999999999998</v>
      </c>
      <c r="G25" s="61">
        <f>PRODUCT(C25,D25,E25)</f>
        <v>210.6</v>
      </c>
    </row>
    <row r="26" spans="1:9" ht="13.95" customHeight="1" thickBot="1" x14ac:dyDescent="0.35">
      <c r="A26" s="61">
        <v>4</v>
      </c>
      <c r="B26" s="105" t="s">
        <v>37</v>
      </c>
      <c r="C26" s="27">
        <f>ср21!C26</f>
        <v>1.2E-2</v>
      </c>
      <c r="D26" s="106">
        <f>ср21!D26</f>
        <v>1500</v>
      </c>
      <c r="E26" s="32">
        <f>пн1!$F$24</f>
        <v>108</v>
      </c>
      <c r="F26" s="61">
        <f t="shared" si="0"/>
        <v>1.296</v>
      </c>
      <c r="G26" s="61">
        <f t="shared" ref="G26:G40" si="1">PRODUCT(C26,E26,D26)</f>
        <v>1944</v>
      </c>
    </row>
    <row r="27" spans="1:9" ht="13.95" customHeight="1" thickBot="1" x14ac:dyDescent="0.35">
      <c r="A27" s="61">
        <v>5</v>
      </c>
      <c r="B27" s="105" t="s">
        <v>55</v>
      </c>
      <c r="C27" s="27">
        <f>ср21!C27</f>
        <v>7.2999999999999995E-2</v>
      </c>
      <c r="D27" s="106">
        <f>ср21!D27</f>
        <v>650</v>
      </c>
      <c r="E27" s="32">
        <f>пн1!$F$24</f>
        <v>108</v>
      </c>
      <c r="F27" s="61">
        <f t="shared" si="0"/>
        <v>7.8839999999999995</v>
      </c>
      <c r="G27" s="61">
        <f t="shared" si="1"/>
        <v>5124.5999999999995</v>
      </c>
    </row>
    <row r="28" spans="1:9" ht="13.95" customHeight="1" thickBot="1" x14ac:dyDescent="0.35">
      <c r="A28" s="61">
        <v>6</v>
      </c>
      <c r="B28" s="105" t="s">
        <v>39</v>
      </c>
      <c r="C28" s="27">
        <f>ср21!C28</f>
        <v>4.1000000000000003E-3</v>
      </c>
      <c r="D28" s="106">
        <f>ср21!D28</f>
        <v>340</v>
      </c>
      <c r="E28" s="32">
        <f>пн1!$F$24</f>
        <v>108</v>
      </c>
      <c r="F28" s="61">
        <f t="shared" si="0"/>
        <v>0.44280000000000003</v>
      </c>
      <c r="G28" s="61">
        <f t="shared" si="1"/>
        <v>150.55200000000002</v>
      </c>
    </row>
    <row r="29" spans="1:9" ht="13.95" customHeight="1" thickBot="1" x14ac:dyDescent="0.35">
      <c r="A29" s="61">
        <v>7</v>
      </c>
      <c r="B29" s="105" t="s">
        <v>18</v>
      </c>
      <c r="C29" s="106">
        <f>ср21!C29</f>
        <v>7.8700000000000006E-2</v>
      </c>
      <c r="D29" s="106">
        <f>ср21!D29</f>
        <v>65</v>
      </c>
      <c r="E29" s="32">
        <f>пн1!$F$24</f>
        <v>108</v>
      </c>
      <c r="F29" s="61">
        <f t="shared" si="0"/>
        <v>8.4996000000000009</v>
      </c>
      <c r="G29" s="61">
        <f t="shared" si="1"/>
        <v>552.47400000000005</v>
      </c>
    </row>
    <row r="30" spans="1:9" ht="13.95" customHeight="1" thickBot="1" x14ac:dyDescent="0.35">
      <c r="A30" s="61">
        <v>8</v>
      </c>
      <c r="B30" s="105" t="s">
        <v>42</v>
      </c>
      <c r="C30" s="106">
        <f>ср21!C30</f>
        <v>0.01</v>
      </c>
      <c r="D30" s="106">
        <f>ср21!D30</f>
        <v>150</v>
      </c>
      <c r="E30" s="32">
        <f>пн1!$F$24</f>
        <v>108</v>
      </c>
      <c r="F30" s="61">
        <f t="shared" si="0"/>
        <v>1.08</v>
      </c>
      <c r="G30" s="61">
        <f t="shared" si="1"/>
        <v>162</v>
      </c>
    </row>
    <row r="31" spans="1:9" ht="13.95" customHeight="1" thickBot="1" x14ac:dyDescent="0.35">
      <c r="A31" s="61">
        <v>9</v>
      </c>
      <c r="B31" s="105" t="s">
        <v>53</v>
      </c>
      <c r="C31" s="106">
        <f>ср21!C31</f>
        <v>0.1</v>
      </c>
      <c r="D31" s="106">
        <f>ср21!D31</f>
        <v>90</v>
      </c>
      <c r="E31" s="32">
        <f>пн1!$F$24</f>
        <v>108</v>
      </c>
      <c r="F31" s="61">
        <f t="shared" si="0"/>
        <v>10.8</v>
      </c>
      <c r="G31" s="61">
        <f t="shared" si="1"/>
        <v>972.00000000000011</v>
      </c>
    </row>
    <row r="32" spans="1:9" ht="13.95" customHeight="1" thickBot="1" x14ac:dyDescent="0.35">
      <c r="A32" s="61">
        <v>10</v>
      </c>
      <c r="B32" s="105" t="s">
        <v>54</v>
      </c>
      <c r="C32" s="106">
        <f>ср21!C32</f>
        <v>1.9099999999999999E-2</v>
      </c>
      <c r="D32" s="106">
        <f>ср21!D32</f>
        <v>250</v>
      </c>
      <c r="E32" s="32">
        <f>пн1!$F$24</f>
        <v>108</v>
      </c>
      <c r="F32" s="61">
        <f t="shared" si="0"/>
        <v>2.0627999999999997</v>
      </c>
      <c r="G32" s="61">
        <f t="shared" si="1"/>
        <v>515.69999999999993</v>
      </c>
    </row>
    <row r="33" spans="1:7" ht="13.95" customHeight="1" thickBot="1" x14ac:dyDescent="0.35">
      <c r="A33" s="61">
        <v>11</v>
      </c>
      <c r="B33" s="105" t="s">
        <v>46</v>
      </c>
      <c r="C33" s="106">
        <f>ср21!C33</f>
        <v>1.4999999999999999E-2</v>
      </c>
      <c r="D33" s="106">
        <f>ср21!D33</f>
        <v>80</v>
      </c>
      <c r="E33" s="32">
        <f>пн1!$F$24</f>
        <v>108</v>
      </c>
      <c r="F33" s="61">
        <f t="shared" si="0"/>
        <v>1.6199999999999999</v>
      </c>
      <c r="G33" s="61">
        <f t="shared" si="1"/>
        <v>129.6</v>
      </c>
    </row>
    <row r="34" spans="1:7" ht="13.95" customHeight="1" thickBot="1" x14ac:dyDescent="0.35">
      <c r="A34" s="61">
        <v>12</v>
      </c>
      <c r="B34" s="105" t="s">
        <v>56</v>
      </c>
      <c r="C34" s="106">
        <f>ср21!C34</f>
        <v>3.5000000000000003E-2</v>
      </c>
      <c r="D34" s="106">
        <f>ср21!D34</f>
        <v>45</v>
      </c>
      <c r="E34" s="32">
        <f>пн1!$F$24</f>
        <v>108</v>
      </c>
      <c r="F34" s="61">
        <f t="shared" si="0"/>
        <v>3.7800000000000002</v>
      </c>
      <c r="G34" s="61">
        <f t="shared" si="1"/>
        <v>170.10000000000002</v>
      </c>
    </row>
    <row r="35" spans="1:7" ht="27.6" customHeight="1" thickBot="1" x14ac:dyDescent="0.35">
      <c r="A35" s="61">
        <v>13</v>
      </c>
      <c r="B35" s="105" t="s">
        <v>82</v>
      </c>
      <c r="C35" s="106">
        <f>ср21!C35</f>
        <v>0.01</v>
      </c>
      <c r="D35" s="106">
        <f>ср21!D35</f>
        <v>190.77</v>
      </c>
      <c r="E35" s="32">
        <f>пн1!$F$24</f>
        <v>108</v>
      </c>
      <c r="F35" s="61">
        <f t="shared" si="0"/>
        <v>1.08</v>
      </c>
      <c r="G35" s="61">
        <f t="shared" si="1"/>
        <v>206.03160000000003</v>
      </c>
    </row>
    <row r="36" spans="1:7" ht="13.95" customHeight="1" thickBot="1" x14ac:dyDescent="0.35">
      <c r="A36" s="61">
        <v>14</v>
      </c>
      <c r="B36" s="105" t="s">
        <v>45</v>
      </c>
      <c r="C36" s="106">
        <f>ср21!C36</f>
        <v>3.0000000000000001E-3</v>
      </c>
      <c r="D36" s="106">
        <f>ср21!D36</f>
        <v>25</v>
      </c>
      <c r="E36" s="32">
        <f>пн1!$F$24</f>
        <v>108</v>
      </c>
      <c r="F36" s="61">
        <f t="shared" si="0"/>
        <v>0.32400000000000001</v>
      </c>
      <c r="G36" s="61">
        <f t="shared" si="1"/>
        <v>8.1</v>
      </c>
    </row>
    <row r="37" spans="1:7" ht="13.95" customHeight="1" thickBot="1" x14ac:dyDescent="0.35">
      <c r="A37" s="64">
        <v>15</v>
      </c>
      <c r="B37" s="105" t="s">
        <v>83</v>
      </c>
      <c r="C37" s="106">
        <f>ср21!C37</f>
        <v>0.04</v>
      </c>
      <c r="D37" s="106">
        <f>ср21!D37</f>
        <v>80</v>
      </c>
      <c r="E37" s="32">
        <f>пн1!$F$24</f>
        <v>108</v>
      </c>
      <c r="F37" s="64">
        <f t="shared" si="0"/>
        <v>4.32</v>
      </c>
      <c r="G37" s="64">
        <f t="shared" si="1"/>
        <v>345.6</v>
      </c>
    </row>
    <row r="38" spans="1:7" ht="13.95" customHeight="1" thickBot="1" x14ac:dyDescent="0.35">
      <c r="A38" s="84">
        <v>16</v>
      </c>
      <c r="B38" s="105" t="s">
        <v>84</v>
      </c>
      <c r="C38" s="106">
        <f>ср21!C38</f>
        <v>0.03</v>
      </c>
      <c r="D38" s="106">
        <f>ср21!D38</f>
        <v>80</v>
      </c>
      <c r="E38" s="32">
        <f>пн1!$F$24</f>
        <v>108</v>
      </c>
      <c r="F38" s="67">
        <f t="shared" si="0"/>
        <v>3.2399999999999998</v>
      </c>
      <c r="G38" s="105">
        <f t="shared" si="1"/>
        <v>259.2</v>
      </c>
    </row>
    <row r="39" spans="1:7" ht="13.95" customHeight="1" thickBot="1" x14ac:dyDescent="0.35">
      <c r="A39" s="67">
        <v>17</v>
      </c>
      <c r="B39" s="105" t="s">
        <v>44</v>
      </c>
      <c r="C39" s="106">
        <f>ср21!C39</f>
        <v>4.0000000000000001E-3</v>
      </c>
      <c r="D39" s="106">
        <f>ср21!D39</f>
        <v>40</v>
      </c>
      <c r="E39" s="32">
        <f>пн1!$F$24</f>
        <v>108</v>
      </c>
      <c r="F39" s="67">
        <f t="shared" si="0"/>
        <v>0.432</v>
      </c>
      <c r="G39" s="85">
        <f t="shared" si="1"/>
        <v>17.28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88" t="s">
        <v>47</v>
      </c>
      <c r="B41" s="189"/>
      <c r="C41" s="189"/>
      <c r="D41" s="87"/>
      <c r="E41" s="190"/>
      <c r="F41" s="191"/>
      <c r="G41" s="88">
        <f>SUM(G23:G40)</f>
        <v>11172.837600000003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5">
    <mergeCell ref="A41:C41"/>
    <mergeCell ref="E41:F41"/>
    <mergeCell ref="D19:D20"/>
    <mergeCell ref="B19:B2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RowHeight="14.4" x14ac:dyDescent="0.3"/>
  <cols>
    <col min="1" max="1" width="3.6640625" customWidth="1"/>
    <col min="2" max="2" width="21.6640625" customWidth="1"/>
    <col min="3" max="3" width="11.6640625" customWidth="1"/>
    <col min="4" max="4" width="12.33203125" customWidth="1"/>
    <col min="5" max="5" width="11.6640625" customWidth="1"/>
    <col min="6" max="6" width="11.88671875" customWidth="1"/>
    <col min="7" max="7" width="11.3320312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x14ac:dyDescent="0.3">
      <c r="A7" s="180" t="s">
        <v>2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51</v>
      </c>
    </row>
    <row r="8" spans="1:9" x14ac:dyDescent="0.3">
      <c r="A8" s="180"/>
      <c r="B8" s="180"/>
      <c r="C8" s="180"/>
      <c r="D8" s="109" t="s">
        <v>9</v>
      </c>
      <c r="E8" s="109" t="s">
        <v>10</v>
      </c>
      <c r="F8" s="107" t="s">
        <v>11</v>
      </c>
      <c r="G8" s="180"/>
      <c r="H8" s="180"/>
      <c r="I8" s="180"/>
    </row>
    <row r="9" spans="1:9" ht="16.95" customHeight="1" x14ac:dyDescent="0.3">
      <c r="A9" s="107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x14ac:dyDescent="0.3">
      <c r="A10" s="107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4.4" customHeight="1" x14ac:dyDescent="0.3">
      <c r="A11" s="107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6" customHeight="1" x14ac:dyDescent="0.3">
      <c r="A12" s="107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9" t="s">
        <v>19</v>
      </c>
      <c r="B16" s="189"/>
      <c r="C16" s="74"/>
      <c r="D16" s="74"/>
      <c r="E16" s="74"/>
      <c r="F16" s="74"/>
      <c r="G16" s="74">
        <v>831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41.4" x14ac:dyDescent="0.3">
      <c r="A19" s="192" t="s">
        <v>21</v>
      </c>
      <c r="B19" s="108" t="s">
        <v>22</v>
      </c>
      <c r="C19" s="192" t="s">
        <v>23</v>
      </c>
      <c r="D19" s="196" t="s">
        <v>102</v>
      </c>
      <c r="E19" s="192" t="s">
        <v>25</v>
      </c>
      <c r="F19" s="80" t="s">
        <v>26</v>
      </c>
      <c r="G19" s="81" t="s">
        <v>27</v>
      </c>
    </row>
    <row r="20" spans="1:9" x14ac:dyDescent="0.3">
      <c r="A20" s="193"/>
      <c r="B20" s="49" t="s">
        <v>28</v>
      </c>
      <c r="C20" s="187"/>
      <c r="D20" s="195"/>
      <c r="E20" s="187"/>
      <c r="F20" s="49" t="s">
        <v>28</v>
      </c>
      <c r="G20" s="82" t="s">
        <v>30</v>
      </c>
    </row>
    <row r="21" spans="1:9" ht="1.95" customHeight="1" x14ac:dyDescent="0.3">
      <c r="A21" s="193"/>
      <c r="B21" s="49"/>
      <c r="C21" s="187"/>
      <c r="D21" s="51"/>
      <c r="E21" s="187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60">
        <f>чт21!C23</f>
        <v>0.14499999999999999</v>
      </c>
      <c r="D23" s="60">
        <f>чт21!D23</f>
        <v>50</v>
      </c>
      <c r="E23" s="32">
        <f>пн1!$F$24</f>
        <v>108</v>
      </c>
      <c r="F23" s="61">
        <f t="shared" ref="F23:F39" si="0">PRODUCT(C23,E23)</f>
        <v>15.659999999999998</v>
      </c>
      <c r="G23" s="61">
        <f>PRODUCT(C23:D23,E23)</f>
        <v>782.99999999999989</v>
      </c>
    </row>
    <row r="24" spans="1:9" ht="13.95" customHeight="1" thickBot="1" x14ac:dyDescent="0.35">
      <c r="A24" s="61">
        <v>2</v>
      </c>
      <c r="B24" s="105" t="s">
        <v>35</v>
      </c>
      <c r="C24" s="106">
        <f>чт21!C24</f>
        <v>2.5000000000000001E-2</v>
      </c>
      <c r="D24" s="106">
        <f>чт21!D24</f>
        <v>30</v>
      </c>
      <c r="E24" s="32">
        <f>пн1!$F$24</f>
        <v>108</v>
      </c>
      <c r="F24" s="61">
        <f t="shared" si="0"/>
        <v>2.7</v>
      </c>
      <c r="G24" s="61">
        <f>PRODUCT(C24,D24,E24)</f>
        <v>81</v>
      </c>
    </row>
    <row r="25" spans="1:9" ht="13.95" customHeight="1" thickBot="1" x14ac:dyDescent="0.35">
      <c r="A25" s="61">
        <v>3</v>
      </c>
      <c r="B25" s="105" t="s">
        <v>36</v>
      </c>
      <c r="C25" s="106">
        <f>чт21!C25</f>
        <v>0.06</v>
      </c>
      <c r="D25" s="106">
        <f>чт21!D25</f>
        <v>65</v>
      </c>
      <c r="E25" s="32">
        <f>пн1!$F$24</f>
        <v>108</v>
      </c>
      <c r="F25" s="61">
        <f t="shared" si="0"/>
        <v>6.4799999999999995</v>
      </c>
      <c r="G25" s="61">
        <f>PRODUCT(C25,D25,E25)</f>
        <v>421.2</v>
      </c>
    </row>
    <row r="26" spans="1:9" ht="13.95" customHeight="1" thickBot="1" x14ac:dyDescent="0.35">
      <c r="A26" s="61">
        <v>4</v>
      </c>
      <c r="B26" s="105" t="s">
        <v>37</v>
      </c>
      <c r="C26" s="27">
        <f>чт21!C26</f>
        <v>1.2E-2</v>
      </c>
      <c r="D26" s="106">
        <f>чт21!D26</f>
        <v>1500</v>
      </c>
      <c r="E26" s="32">
        <f>пн1!$F$24</f>
        <v>108</v>
      </c>
      <c r="F26" s="61">
        <f t="shared" si="0"/>
        <v>1.296</v>
      </c>
      <c r="G26" s="61">
        <f t="shared" ref="G26:G40" si="1">PRODUCT(C26,E26,D26)</f>
        <v>1944</v>
      </c>
    </row>
    <row r="27" spans="1:9" ht="13.95" customHeight="1" thickBot="1" x14ac:dyDescent="0.35">
      <c r="A27" s="61">
        <v>5</v>
      </c>
      <c r="B27" s="105" t="s">
        <v>55</v>
      </c>
      <c r="C27" s="27">
        <f>чт21!C27</f>
        <v>7.2999999999999995E-2</v>
      </c>
      <c r="D27" s="106">
        <f>чт21!D27</f>
        <v>650</v>
      </c>
      <c r="E27" s="32">
        <f>пн1!$F$24</f>
        <v>108</v>
      </c>
      <c r="F27" s="61">
        <f t="shared" si="0"/>
        <v>7.8839999999999995</v>
      </c>
      <c r="G27" s="61">
        <f t="shared" si="1"/>
        <v>5124.5999999999995</v>
      </c>
    </row>
    <row r="28" spans="1:9" ht="13.95" customHeight="1" thickBot="1" x14ac:dyDescent="0.35">
      <c r="A28" s="61">
        <v>6</v>
      </c>
      <c r="B28" s="105" t="s">
        <v>39</v>
      </c>
      <c r="C28" s="27">
        <f>чт21!C28</f>
        <v>4.1000000000000003E-3</v>
      </c>
      <c r="D28" s="106">
        <f>чт21!D28</f>
        <v>340</v>
      </c>
      <c r="E28" s="32">
        <f>пн1!$F$24</f>
        <v>108</v>
      </c>
      <c r="F28" s="61">
        <f t="shared" si="0"/>
        <v>0.44280000000000003</v>
      </c>
      <c r="G28" s="61">
        <f t="shared" si="1"/>
        <v>150.55200000000002</v>
      </c>
    </row>
    <row r="29" spans="1:9" ht="13.95" customHeight="1" thickBot="1" x14ac:dyDescent="0.35">
      <c r="A29" s="61">
        <v>7</v>
      </c>
      <c r="B29" s="105" t="s">
        <v>18</v>
      </c>
      <c r="C29" s="106">
        <f>чт21!C29</f>
        <v>7.8700000000000006E-2</v>
      </c>
      <c r="D29" s="106">
        <f>чт21!D29</f>
        <v>65</v>
      </c>
      <c r="E29" s="32">
        <f>пн1!$F$24</f>
        <v>108</v>
      </c>
      <c r="F29" s="61">
        <f t="shared" si="0"/>
        <v>8.4996000000000009</v>
      </c>
      <c r="G29" s="61">
        <f t="shared" si="1"/>
        <v>552.47400000000005</v>
      </c>
    </row>
    <row r="30" spans="1:9" ht="13.95" customHeight="1" thickBot="1" x14ac:dyDescent="0.35">
      <c r="A30" s="61">
        <v>8</v>
      </c>
      <c r="B30" s="105" t="s">
        <v>42</v>
      </c>
      <c r="C30" s="106">
        <f>чт21!C30</f>
        <v>0.01</v>
      </c>
      <c r="D30" s="106">
        <f>чт21!D30</f>
        <v>150</v>
      </c>
      <c r="E30" s="32">
        <f>пн1!$F$24</f>
        <v>108</v>
      </c>
      <c r="F30" s="61">
        <f t="shared" si="0"/>
        <v>1.08</v>
      </c>
      <c r="G30" s="61">
        <f t="shared" si="1"/>
        <v>162</v>
      </c>
    </row>
    <row r="31" spans="1:9" ht="13.95" customHeight="1" thickBot="1" x14ac:dyDescent="0.35">
      <c r="A31" s="61">
        <v>9</v>
      </c>
      <c r="B31" s="105" t="s">
        <v>53</v>
      </c>
      <c r="C31" s="106">
        <f>чт21!C31</f>
        <v>0.1</v>
      </c>
      <c r="D31" s="106">
        <f>чт21!D31</f>
        <v>90</v>
      </c>
      <c r="E31" s="32">
        <f>пн1!$F$24</f>
        <v>108</v>
      </c>
      <c r="F31" s="61">
        <f t="shared" si="0"/>
        <v>10.8</v>
      </c>
      <c r="G31" s="61">
        <f t="shared" si="1"/>
        <v>972.00000000000011</v>
      </c>
    </row>
    <row r="32" spans="1:9" ht="13.95" customHeight="1" thickBot="1" x14ac:dyDescent="0.35">
      <c r="A32" s="61">
        <v>10</v>
      </c>
      <c r="B32" s="105" t="s">
        <v>90</v>
      </c>
      <c r="C32" s="106">
        <f>чт21!C32</f>
        <v>1.4999999999999999E-2</v>
      </c>
      <c r="D32" s="106">
        <f>чт21!D32</f>
        <v>350</v>
      </c>
      <c r="E32" s="32">
        <f>пн1!$F$24</f>
        <v>108</v>
      </c>
      <c r="F32" s="61">
        <f t="shared" si="0"/>
        <v>1.6199999999999999</v>
      </c>
      <c r="G32" s="61">
        <f t="shared" si="1"/>
        <v>567</v>
      </c>
    </row>
    <row r="33" spans="1:7" ht="13.95" customHeight="1" thickBot="1" x14ac:dyDescent="0.35">
      <c r="A33" s="61">
        <v>11</v>
      </c>
      <c r="B33" s="105" t="s">
        <v>46</v>
      </c>
      <c r="C33" s="106">
        <f>чт21!C33</f>
        <v>1.4999999999999999E-2</v>
      </c>
      <c r="D33" s="106">
        <f>чт21!D33</f>
        <v>80</v>
      </c>
      <c r="E33" s="32">
        <f>пн1!$F$24</f>
        <v>108</v>
      </c>
      <c r="F33" s="61">
        <f t="shared" si="0"/>
        <v>1.6199999999999999</v>
      </c>
      <c r="G33" s="61">
        <f t="shared" si="1"/>
        <v>129.6</v>
      </c>
    </row>
    <row r="34" spans="1:7" ht="13.95" customHeight="1" thickBot="1" x14ac:dyDescent="0.35">
      <c r="A34" s="61">
        <v>12</v>
      </c>
      <c r="B34" s="105" t="s">
        <v>43</v>
      </c>
      <c r="C34" s="106">
        <f>чт21!C34</f>
        <v>3.5000000000000003E-2</v>
      </c>
      <c r="D34" s="106">
        <f>чт21!D34</f>
        <v>40</v>
      </c>
      <c r="E34" s="32">
        <f>пн1!$F$24</f>
        <v>108</v>
      </c>
      <c r="F34" s="61">
        <f t="shared" si="0"/>
        <v>3.7800000000000002</v>
      </c>
      <c r="G34" s="61">
        <f t="shared" si="1"/>
        <v>151.20000000000002</v>
      </c>
    </row>
    <row r="35" spans="1:7" ht="13.95" customHeight="1" thickBot="1" x14ac:dyDescent="0.35">
      <c r="A35" s="61">
        <v>13</v>
      </c>
      <c r="B35" s="105" t="s">
        <v>44</v>
      </c>
      <c r="C35" s="106">
        <f>чт21!C35</f>
        <v>4.0000000000000001E-3</v>
      </c>
      <c r="D35" s="106">
        <f>чт21!D35</f>
        <v>40</v>
      </c>
      <c r="E35" s="32">
        <f>пн1!$F$24</f>
        <v>108</v>
      </c>
      <c r="F35" s="61">
        <f t="shared" si="0"/>
        <v>0.432</v>
      </c>
      <c r="G35" s="61">
        <f t="shared" si="1"/>
        <v>17.28</v>
      </c>
    </row>
    <row r="36" spans="1:7" ht="13.95" customHeight="1" thickBot="1" x14ac:dyDescent="0.35">
      <c r="A36" s="61">
        <v>14</v>
      </c>
      <c r="B36" s="105" t="s">
        <v>45</v>
      </c>
      <c r="C36" s="106">
        <f>чт21!C36</f>
        <v>3.0000000000000001E-3</v>
      </c>
      <c r="D36" s="106">
        <f>чт21!D36</f>
        <v>25</v>
      </c>
      <c r="E36" s="32">
        <f>пн1!$F$24</f>
        <v>108</v>
      </c>
      <c r="F36" s="61">
        <f t="shared" si="0"/>
        <v>0.32400000000000001</v>
      </c>
      <c r="G36" s="61">
        <f t="shared" si="1"/>
        <v>8.1</v>
      </c>
    </row>
    <row r="37" spans="1:7" ht="13.95" customHeight="1" thickBot="1" x14ac:dyDescent="0.35">
      <c r="A37" s="64">
        <v>15</v>
      </c>
      <c r="B37" s="105" t="s">
        <v>91</v>
      </c>
      <c r="C37" s="106">
        <f>чт21!C37</f>
        <v>0.03</v>
      </c>
      <c r="D37" s="106">
        <f>чт21!D37</f>
        <v>230</v>
      </c>
      <c r="E37" s="32">
        <f>пн1!$F$24</f>
        <v>108</v>
      </c>
      <c r="F37" s="64">
        <f t="shared" si="0"/>
        <v>3.2399999999999998</v>
      </c>
      <c r="G37" s="64">
        <f t="shared" si="1"/>
        <v>745.19999999999993</v>
      </c>
    </row>
    <row r="38" spans="1:7" ht="13.95" customHeight="1" thickBot="1" x14ac:dyDescent="0.35">
      <c r="A38" s="84">
        <v>16</v>
      </c>
      <c r="B38" s="105" t="s">
        <v>66</v>
      </c>
      <c r="C38" s="106">
        <f>чт21!C38</f>
        <v>4.4999999999999998E-2</v>
      </c>
      <c r="D38" s="106">
        <f>чт21!D38</f>
        <v>160</v>
      </c>
      <c r="E38" s="32">
        <f>пн1!$F$24</f>
        <v>108</v>
      </c>
      <c r="F38" s="67">
        <f t="shared" si="0"/>
        <v>4.8599999999999994</v>
      </c>
      <c r="G38" s="105">
        <f t="shared" si="1"/>
        <v>777.59999999999991</v>
      </c>
    </row>
    <row r="39" spans="1:7" ht="13.95" customHeight="1" x14ac:dyDescent="0.3">
      <c r="A39" s="67">
        <v>17</v>
      </c>
      <c r="B39" s="105"/>
      <c r="C39" s="106"/>
      <c r="D39" s="106"/>
      <c r="E39" s="90"/>
      <c r="F39" s="67">
        <f t="shared" si="0"/>
        <v>0</v>
      </c>
      <c r="G39" s="85">
        <f t="shared" si="1"/>
        <v>0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88" t="s">
        <v>47</v>
      </c>
      <c r="B41" s="189"/>
      <c r="C41" s="189"/>
      <c r="D41" s="87"/>
      <c r="E41" s="190"/>
      <c r="F41" s="191"/>
      <c r="G41" s="88">
        <f>SUM(G23:G40)</f>
        <v>12586.806000000002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4">
    <mergeCell ref="A41:C41"/>
    <mergeCell ref="E41:F41"/>
    <mergeCell ref="D19:D20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workbookViewId="0">
      <selection activeCell="H12" sqref="H12"/>
    </sheetView>
  </sheetViews>
  <sheetFormatPr defaultColWidth="9.109375" defaultRowHeight="14.25" customHeight="1" x14ac:dyDescent="0.3"/>
  <cols>
    <col min="1" max="1" width="4.44140625" customWidth="1"/>
    <col min="2" max="2" width="21.44140625" customWidth="1"/>
    <col min="4" max="4" width="12.6640625" customWidth="1"/>
    <col min="5" max="6" width="11" customWidth="1"/>
    <col min="7" max="7" width="13.33203125" customWidth="1"/>
  </cols>
  <sheetData>
    <row r="1" spans="1:10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10" ht="15.6" x14ac:dyDescent="0.3">
      <c r="A2" s="1"/>
      <c r="B2" s="1"/>
      <c r="C2" s="134"/>
      <c r="D2" s="134"/>
      <c r="E2" s="135" t="s">
        <v>127</v>
      </c>
      <c r="F2" s="134"/>
      <c r="G2" s="134"/>
      <c r="H2" s="134"/>
      <c r="I2" s="134"/>
      <c r="J2" s="134"/>
    </row>
    <row r="3" spans="1:10" ht="14.4" x14ac:dyDescent="0.3">
      <c r="A3" s="1"/>
      <c r="B3" s="1"/>
      <c r="C3" s="134"/>
      <c r="D3" s="134"/>
      <c r="E3" s="134"/>
      <c r="F3" s="134"/>
      <c r="G3" s="134"/>
      <c r="H3" s="136"/>
      <c r="I3" s="136" t="s">
        <v>104</v>
      </c>
      <c r="J3" s="136" t="s">
        <v>130</v>
      </c>
    </row>
    <row r="4" spans="1:10" ht="14.4" x14ac:dyDescent="0.3">
      <c r="A4" s="1"/>
      <c r="B4" s="1"/>
      <c r="C4" s="134"/>
      <c r="D4" s="134"/>
      <c r="E4" s="134"/>
      <c r="F4" s="134"/>
      <c r="G4" s="134"/>
      <c r="H4" s="136"/>
      <c r="I4" s="137" t="s">
        <v>128</v>
      </c>
      <c r="J4" s="137"/>
    </row>
    <row r="5" spans="1:10" ht="14.4" x14ac:dyDescent="0.3">
      <c r="A5" s="1"/>
      <c r="B5" s="1"/>
      <c r="C5" s="134"/>
      <c r="D5" s="134"/>
      <c r="E5" s="134"/>
      <c r="F5" s="134"/>
      <c r="G5" s="134"/>
      <c r="H5" s="136"/>
      <c r="I5" s="138" t="s">
        <v>129</v>
      </c>
      <c r="J5" s="138"/>
    </row>
    <row r="6" spans="1:10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10" ht="15.6" x14ac:dyDescent="0.3">
      <c r="A7" s="5" t="s">
        <v>72</v>
      </c>
      <c r="B7" s="1"/>
      <c r="C7" s="1"/>
      <c r="D7" s="1"/>
      <c r="E7" s="1"/>
      <c r="F7" s="1"/>
      <c r="G7" s="1"/>
      <c r="H7" s="1"/>
      <c r="I7" s="1"/>
    </row>
    <row r="8" spans="1:10" ht="14.4" x14ac:dyDescent="0.3">
      <c r="A8" s="158" t="s">
        <v>2</v>
      </c>
      <c r="B8" s="158" t="s">
        <v>3</v>
      </c>
      <c r="C8" s="158" t="s">
        <v>4</v>
      </c>
      <c r="D8" s="170" t="s">
        <v>5</v>
      </c>
      <c r="E8" s="171"/>
      <c r="F8" s="172"/>
      <c r="G8" s="158" t="s">
        <v>6</v>
      </c>
      <c r="H8" s="158" t="s">
        <v>92</v>
      </c>
      <c r="I8" s="158" t="s">
        <v>8</v>
      </c>
    </row>
    <row r="9" spans="1:10" ht="14.4" x14ac:dyDescent="0.3">
      <c r="A9" s="159"/>
      <c r="B9" s="159"/>
      <c r="C9" s="159"/>
      <c r="D9" s="7" t="s">
        <v>9</v>
      </c>
      <c r="E9" s="7" t="s">
        <v>10</v>
      </c>
      <c r="F9" s="8" t="s">
        <v>11</v>
      </c>
      <c r="G9" s="159"/>
      <c r="H9" s="159"/>
      <c r="I9" s="159"/>
    </row>
    <row r="10" spans="1:10" ht="15.75" customHeight="1" x14ac:dyDescent="0.3">
      <c r="A10" s="6">
        <v>1</v>
      </c>
      <c r="B10" s="9" t="s">
        <v>62</v>
      </c>
      <c r="C10" s="9">
        <v>200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10" ht="17.25" customHeight="1" x14ac:dyDescent="0.3">
      <c r="A11" s="6">
        <v>2</v>
      </c>
      <c r="B11" s="9" t="s">
        <v>141</v>
      </c>
      <c r="C11" s="9">
        <v>100</v>
      </c>
      <c r="D11" s="9">
        <v>2</v>
      </c>
      <c r="E11" s="9">
        <v>1</v>
      </c>
      <c r="F11" s="9">
        <v>15</v>
      </c>
      <c r="G11" s="9">
        <v>77</v>
      </c>
      <c r="H11" s="9">
        <v>5</v>
      </c>
      <c r="I11" s="9">
        <v>1</v>
      </c>
    </row>
    <row r="12" spans="1:10" ht="15.75" customHeight="1" x14ac:dyDescent="0.3">
      <c r="A12" s="6">
        <v>3</v>
      </c>
      <c r="B12" s="9" t="s">
        <v>68</v>
      </c>
      <c r="C12" s="9">
        <v>100</v>
      </c>
      <c r="D12" s="9">
        <v>2</v>
      </c>
      <c r="E12" s="9">
        <v>1</v>
      </c>
      <c r="F12" s="9">
        <v>21</v>
      </c>
      <c r="G12" s="9">
        <v>103</v>
      </c>
      <c r="H12" s="9"/>
      <c r="I12" s="9">
        <v>376</v>
      </c>
    </row>
    <row r="13" spans="1:10" ht="30" customHeight="1" x14ac:dyDescent="0.3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10" ht="14.4" x14ac:dyDescent="0.3">
      <c r="A14" s="6">
        <v>5</v>
      </c>
      <c r="B14" s="24" t="s">
        <v>147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10</v>
      </c>
      <c r="I14" s="9">
        <v>368</v>
      </c>
    </row>
    <row r="15" spans="1:10" ht="17.25" customHeight="1" x14ac:dyDescent="0.3">
      <c r="A15" s="6">
        <v>6</v>
      </c>
      <c r="B15" s="9" t="s">
        <v>63</v>
      </c>
      <c r="C15" s="9">
        <v>200</v>
      </c>
      <c r="D15" s="9">
        <v>6</v>
      </c>
      <c r="E15" s="9">
        <v>8</v>
      </c>
      <c r="F15" s="9">
        <v>32</v>
      </c>
      <c r="G15" s="9">
        <v>230</v>
      </c>
      <c r="H15" s="9">
        <v>24</v>
      </c>
      <c r="I15" s="9">
        <v>177</v>
      </c>
    </row>
    <row r="16" spans="1:10" ht="14.4" x14ac:dyDescent="0.3">
      <c r="A16" s="6">
        <v>7</v>
      </c>
      <c r="B16" s="9" t="s">
        <v>148</v>
      </c>
      <c r="C16" s="9">
        <v>200</v>
      </c>
      <c r="D16" s="9">
        <v>1</v>
      </c>
      <c r="E16" s="9"/>
      <c r="F16" s="9">
        <v>25</v>
      </c>
      <c r="G16" s="9">
        <v>110</v>
      </c>
      <c r="H16" s="9">
        <v>8</v>
      </c>
      <c r="I16" s="9">
        <v>399</v>
      </c>
    </row>
    <row r="17" spans="1:9" ht="17.399999999999999" x14ac:dyDescent="0.3">
      <c r="A17" s="160" t="s">
        <v>19</v>
      </c>
      <c r="B17" s="161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14.4" x14ac:dyDescent="0.3"/>
    <row r="20" spans="1:9" ht="27.6" customHeight="1" x14ac:dyDescent="0.3"/>
    <row r="21" spans="1:9" ht="14.4" x14ac:dyDescent="0.3"/>
    <row r="22" spans="1:9" ht="14.4" x14ac:dyDescent="0.3"/>
    <row r="23" spans="1:9" ht="14.4" x14ac:dyDescent="0.3"/>
    <row r="25" spans="1:9" ht="14.4" x14ac:dyDescent="0.3"/>
    <row r="26" spans="1:9" ht="14.4" x14ac:dyDescent="0.3"/>
    <row r="27" spans="1:9" ht="15" customHeight="1" x14ac:dyDescent="0.3"/>
    <row r="28" spans="1:9" ht="14.4" x14ac:dyDescent="0.3"/>
    <row r="29" spans="1:9" ht="14.4" x14ac:dyDescent="0.3"/>
    <row r="31" spans="1:9" ht="14.4" x14ac:dyDescent="0.3"/>
    <row r="32" spans="1:9" ht="14.4" x14ac:dyDescent="0.3"/>
    <row r="33" ht="14.4" x14ac:dyDescent="0.3"/>
    <row r="34" ht="17.25" customHeight="1" x14ac:dyDescent="0.3"/>
    <row r="35" ht="14.4" x14ac:dyDescent="0.3"/>
    <row r="36" ht="15.75" customHeight="1" x14ac:dyDescent="0.3"/>
    <row r="37" ht="14.4" x14ac:dyDescent="0.3"/>
    <row r="38" ht="14.4" x14ac:dyDescent="0.3"/>
    <row r="40" ht="14.4" x14ac:dyDescent="0.3"/>
    <row r="41" ht="14.4" x14ac:dyDescent="0.3"/>
    <row r="42" ht="15.6" customHeight="1" x14ac:dyDescent="0.3"/>
    <row r="43" ht="14.4" x14ac:dyDescent="0.3"/>
    <row r="44" ht="14.4" x14ac:dyDescent="0.3"/>
    <row r="45" ht="14.4" x14ac:dyDescent="0.3"/>
    <row r="46" ht="14.4" x14ac:dyDescent="0.3"/>
  </sheetData>
  <mergeCells count="8">
    <mergeCell ref="I8:I9"/>
    <mergeCell ref="A17:B17"/>
    <mergeCell ref="G8:G9"/>
    <mergeCell ref="H8:H9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12.109375" defaultRowHeight="15" customHeight="1" x14ac:dyDescent="0.3"/>
  <cols>
    <col min="1" max="1" width="4.6640625" customWidth="1"/>
    <col min="2" max="2" width="21.109375" customWidth="1"/>
    <col min="4" max="4" width="14.8867187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27.75" customHeight="1" x14ac:dyDescent="0.3">
      <c r="A7" s="180" t="s">
        <v>2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8</v>
      </c>
    </row>
    <row r="8" spans="1:9" ht="14.4" x14ac:dyDescent="0.3">
      <c r="A8" s="180"/>
      <c r="B8" s="180"/>
      <c r="C8" s="180"/>
      <c r="D8" s="41" t="s">
        <v>9</v>
      </c>
      <c r="E8" s="41" t="s">
        <v>10</v>
      </c>
      <c r="F8" s="40" t="s">
        <v>11</v>
      </c>
      <c r="G8" s="180"/>
      <c r="H8" s="180"/>
      <c r="I8" s="180"/>
    </row>
    <row r="9" spans="1:9" ht="16.5" customHeight="1" x14ac:dyDescent="0.3">
      <c r="A9" s="40">
        <v>1</v>
      </c>
      <c r="B9" s="42" t="s">
        <v>12</v>
      </c>
      <c r="C9" s="42">
        <v>200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5.75" customHeight="1" x14ac:dyDescent="0.3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4.4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33.7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5.75" customHeight="1" x14ac:dyDescent="0.3">
      <c r="A16" s="189" t="s">
        <v>19</v>
      </c>
      <c r="B16" s="189"/>
      <c r="C16" s="74"/>
      <c r="D16" s="74"/>
      <c r="E16" s="74"/>
      <c r="F16" s="74"/>
      <c r="G16" s="74">
        <v>741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15.75" customHeight="1" x14ac:dyDescent="0.3">
      <c r="A19" s="192" t="s">
        <v>21</v>
      </c>
      <c r="B19" s="79" t="s">
        <v>22</v>
      </c>
      <c r="C19" s="192" t="s">
        <v>23</v>
      </c>
      <c r="D19" s="79" t="s">
        <v>24</v>
      </c>
      <c r="E19" s="192" t="s">
        <v>25</v>
      </c>
      <c r="F19" s="80" t="s">
        <v>26</v>
      </c>
      <c r="G19" s="81" t="s">
        <v>27</v>
      </c>
    </row>
    <row r="20" spans="1:9" ht="55.2" x14ac:dyDescent="0.3">
      <c r="A20" s="193"/>
      <c r="B20" s="49" t="s">
        <v>28</v>
      </c>
      <c r="C20" s="187"/>
      <c r="D20" s="49" t="s">
        <v>29</v>
      </c>
      <c r="E20" s="187"/>
      <c r="F20" s="49" t="s">
        <v>28</v>
      </c>
      <c r="G20" s="82" t="s">
        <v>30</v>
      </c>
    </row>
    <row r="21" spans="1:9" ht="14.4" x14ac:dyDescent="0.3">
      <c r="A21" s="193"/>
      <c r="B21" s="49"/>
      <c r="C21" s="187"/>
      <c r="D21" s="51"/>
      <c r="E21" s="187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4.4" x14ac:dyDescent="0.3">
      <c r="A23" s="61">
        <v>1</v>
      </c>
      <c r="B23" s="58" t="s">
        <v>34</v>
      </c>
      <c r="C23" s="60">
        <f>пт21!C23</f>
        <v>0.09</v>
      </c>
      <c r="D23" s="60">
        <f>пт21!D23</f>
        <v>50</v>
      </c>
      <c r="E23" s="32">
        <f>пн1!$F$24</f>
        <v>108</v>
      </c>
      <c r="F23" s="61">
        <f t="shared" ref="F23:F39" si="0">PRODUCT(C23,E23)</f>
        <v>9.7199999999999989</v>
      </c>
      <c r="G23" s="61">
        <f>PRODUCT(C23:D23,E23)</f>
        <v>486</v>
      </c>
    </row>
    <row r="24" spans="1:9" ht="14.4" x14ac:dyDescent="0.3">
      <c r="A24" s="61">
        <v>2</v>
      </c>
      <c r="B24" s="36" t="s">
        <v>35</v>
      </c>
      <c r="C24" s="28">
        <f>пт21!C24</f>
        <v>2.5000000000000001E-2</v>
      </c>
      <c r="D24" s="28">
        <f>пт21!D24</f>
        <v>30</v>
      </c>
      <c r="E24" s="32">
        <f>пн1!$F$24</f>
        <v>108</v>
      </c>
      <c r="F24" s="61">
        <f t="shared" si="0"/>
        <v>2.7</v>
      </c>
      <c r="G24" s="61">
        <f>PRODUCT(C24,D24,E24)</f>
        <v>81</v>
      </c>
    </row>
    <row r="25" spans="1:9" ht="14.4" x14ac:dyDescent="0.3">
      <c r="A25" s="61">
        <v>3</v>
      </c>
      <c r="B25" s="36" t="s">
        <v>36</v>
      </c>
      <c r="C25" s="28">
        <f>пт21!C25</f>
        <v>0.06</v>
      </c>
      <c r="D25" s="28">
        <f>пт21!D25</f>
        <v>65</v>
      </c>
      <c r="E25" s="32">
        <f>пн1!$F$24</f>
        <v>108</v>
      </c>
      <c r="F25" s="61">
        <f t="shared" si="0"/>
        <v>6.4799999999999995</v>
      </c>
      <c r="G25" s="61">
        <f>PRODUCT(C25,D25,E25)</f>
        <v>421.2</v>
      </c>
    </row>
    <row r="26" spans="1:9" ht="16.5" customHeight="1" x14ac:dyDescent="0.3">
      <c r="A26" s="61">
        <v>4</v>
      </c>
      <c r="B26" s="36" t="s">
        <v>37</v>
      </c>
      <c r="C26" s="28">
        <f>пт21!C26</f>
        <v>1.2E-2</v>
      </c>
      <c r="D26" s="28">
        <f>пт21!D26</f>
        <v>1500</v>
      </c>
      <c r="E26" s="32">
        <f>пн1!$F$24</f>
        <v>108</v>
      </c>
      <c r="F26" s="61">
        <f t="shared" si="0"/>
        <v>1.296</v>
      </c>
      <c r="G26" s="61">
        <f t="shared" ref="G26:G40" si="1">PRODUCT(C26,E26,D26)</f>
        <v>1944</v>
      </c>
    </row>
    <row r="27" spans="1:9" ht="14.4" x14ac:dyDescent="0.3">
      <c r="A27" s="61">
        <v>5</v>
      </c>
      <c r="B27" s="36" t="s">
        <v>38</v>
      </c>
      <c r="C27" s="28">
        <f>пт21!C27</f>
        <v>0.03</v>
      </c>
      <c r="D27" s="28">
        <f>пт21!D27</f>
        <v>150</v>
      </c>
      <c r="E27" s="32">
        <f>пн1!$F$24</f>
        <v>108</v>
      </c>
      <c r="F27" s="61">
        <f t="shared" si="0"/>
        <v>3.2399999999999998</v>
      </c>
      <c r="G27" s="61">
        <f t="shared" si="1"/>
        <v>485.99999999999994</v>
      </c>
    </row>
    <row r="28" spans="1:9" ht="14.4" x14ac:dyDescent="0.3">
      <c r="A28" s="61">
        <v>6</v>
      </c>
      <c r="B28" s="36" t="s">
        <v>39</v>
      </c>
      <c r="C28" s="28">
        <f>пт21!C28</f>
        <v>4.1000000000000003E-3</v>
      </c>
      <c r="D28" s="28">
        <f>пт21!D28</f>
        <v>340</v>
      </c>
      <c r="E28" s="32">
        <f>пн1!$F$24</f>
        <v>108</v>
      </c>
      <c r="F28" s="61">
        <f t="shared" si="0"/>
        <v>0.44280000000000003</v>
      </c>
      <c r="G28" s="61">
        <f t="shared" si="1"/>
        <v>150.55200000000002</v>
      </c>
    </row>
    <row r="29" spans="1:9" ht="14.4" x14ac:dyDescent="0.3">
      <c r="A29" s="61">
        <v>7</v>
      </c>
      <c r="B29" s="36" t="s">
        <v>40</v>
      </c>
      <c r="C29" s="28">
        <f>пт21!C29</f>
        <v>0.04</v>
      </c>
      <c r="D29" s="28">
        <f>пт21!D29</f>
        <v>120</v>
      </c>
      <c r="E29" s="32">
        <f>пн1!$F$24</f>
        <v>108</v>
      </c>
      <c r="F29" s="61">
        <f t="shared" si="0"/>
        <v>4.32</v>
      </c>
      <c r="G29" s="61">
        <f t="shared" si="1"/>
        <v>518.40000000000009</v>
      </c>
    </row>
    <row r="30" spans="1:9" ht="14.4" x14ac:dyDescent="0.3">
      <c r="A30" s="61">
        <v>8</v>
      </c>
      <c r="B30" s="36" t="s">
        <v>41</v>
      </c>
      <c r="C30" s="27">
        <f>пт21!C30</f>
        <v>7.2999999999999995E-2</v>
      </c>
      <c r="D30" s="28">
        <f>пт21!D30</f>
        <v>280</v>
      </c>
      <c r="E30" s="32">
        <f>пн1!$F$24</f>
        <v>108</v>
      </c>
      <c r="F30" s="61">
        <f t="shared" si="0"/>
        <v>7.8839999999999995</v>
      </c>
      <c r="G30" s="61">
        <f t="shared" si="1"/>
        <v>2207.52</v>
      </c>
    </row>
    <row r="31" spans="1:9" ht="14.4" x14ac:dyDescent="0.3">
      <c r="A31" s="61">
        <v>9</v>
      </c>
      <c r="B31" s="36" t="s">
        <v>18</v>
      </c>
      <c r="C31" s="28">
        <f>пт21!C31</f>
        <v>7.8700000000000006E-2</v>
      </c>
      <c r="D31" s="28">
        <f>пт21!D31</f>
        <v>65</v>
      </c>
      <c r="E31" s="32">
        <f>пн1!$F$24</f>
        <v>108</v>
      </c>
      <c r="F31" s="61">
        <f t="shared" si="0"/>
        <v>8.4996000000000009</v>
      </c>
      <c r="G31" s="61">
        <f t="shared" si="1"/>
        <v>552.47400000000005</v>
      </c>
    </row>
    <row r="32" spans="1:9" ht="14.4" x14ac:dyDescent="0.3">
      <c r="A32" s="61">
        <v>10</v>
      </c>
      <c r="B32" s="36" t="s">
        <v>42</v>
      </c>
      <c r="C32" s="28">
        <f>пт21!C32</f>
        <v>0.01</v>
      </c>
      <c r="D32" s="28">
        <f>пт21!D32</f>
        <v>150</v>
      </c>
      <c r="E32" s="32">
        <f>пн1!$F$24</f>
        <v>108</v>
      </c>
      <c r="F32" s="61">
        <f t="shared" si="0"/>
        <v>1.08</v>
      </c>
      <c r="G32" s="61">
        <f t="shared" si="1"/>
        <v>162</v>
      </c>
    </row>
    <row r="33" spans="1:7" ht="16.5" customHeight="1" x14ac:dyDescent="0.3">
      <c r="A33" s="61">
        <v>11</v>
      </c>
      <c r="B33" s="36" t="s">
        <v>53</v>
      </c>
      <c r="C33" s="28">
        <f>пт21!C33</f>
        <v>0.1</v>
      </c>
      <c r="D33" s="28">
        <f>пт21!D33</f>
        <v>90</v>
      </c>
      <c r="E33" s="32">
        <f>пн1!$F$24</f>
        <v>108</v>
      </c>
      <c r="F33" s="61">
        <f t="shared" si="0"/>
        <v>10.8</v>
      </c>
      <c r="G33" s="61">
        <f t="shared" si="1"/>
        <v>972.00000000000011</v>
      </c>
    </row>
    <row r="34" spans="1:7" ht="14.4" x14ac:dyDescent="0.3">
      <c r="A34" s="61">
        <v>12</v>
      </c>
      <c r="B34" s="36" t="s">
        <v>17</v>
      </c>
      <c r="C34" s="29">
        <f>пт21!C34</f>
        <v>1.2999999999999999E-3</v>
      </c>
      <c r="D34" s="28">
        <f>пт21!D34</f>
        <v>1450</v>
      </c>
      <c r="E34" s="32">
        <f>пн1!$F$24</f>
        <v>108</v>
      </c>
      <c r="F34" s="61">
        <f t="shared" si="0"/>
        <v>0.1404</v>
      </c>
      <c r="G34" s="61">
        <f t="shared" si="1"/>
        <v>203.57999999999998</v>
      </c>
    </row>
    <row r="35" spans="1:7" ht="14.4" x14ac:dyDescent="0.3">
      <c r="A35" s="61">
        <v>13</v>
      </c>
      <c r="B35" s="36" t="s">
        <v>43</v>
      </c>
      <c r="C35" s="28">
        <f>пт21!C35</f>
        <v>3.5000000000000003E-2</v>
      </c>
      <c r="D35" s="28">
        <f>пт21!D35</f>
        <v>40</v>
      </c>
      <c r="E35" s="32">
        <f>пн1!$F$24</f>
        <v>108</v>
      </c>
      <c r="F35" s="61">
        <f t="shared" si="0"/>
        <v>3.7800000000000002</v>
      </c>
      <c r="G35" s="61">
        <f t="shared" si="1"/>
        <v>151.20000000000002</v>
      </c>
    </row>
    <row r="36" spans="1:7" ht="14.4" x14ac:dyDescent="0.3">
      <c r="A36" s="61">
        <v>14</v>
      </c>
      <c r="B36" s="36" t="s">
        <v>44</v>
      </c>
      <c r="C36" s="28">
        <f>пт21!C36</f>
        <v>4.0000000000000001E-3</v>
      </c>
      <c r="D36" s="28">
        <f>пт21!D36</f>
        <v>40</v>
      </c>
      <c r="E36" s="32">
        <f>пн1!$F$24</f>
        <v>108</v>
      </c>
      <c r="F36" s="61">
        <f t="shared" si="0"/>
        <v>0.432</v>
      </c>
      <c r="G36" s="61">
        <f t="shared" si="1"/>
        <v>17.28</v>
      </c>
    </row>
    <row r="37" spans="1:7" ht="14.4" x14ac:dyDescent="0.3">
      <c r="A37" s="64">
        <v>15</v>
      </c>
      <c r="B37" s="36" t="s">
        <v>45</v>
      </c>
      <c r="C37" s="28">
        <f>пт21!C37</f>
        <v>3.0000000000000001E-3</v>
      </c>
      <c r="D37" s="28">
        <f>пт21!D37</f>
        <v>25</v>
      </c>
      <c r="E37" s="32">
        <f>пн1!$F$24</f>
        <v>108</v>
      </c>
      <c r="F37" s="64">
        <f t="shared" si="0"/>
        <v>0.32400000000000001</v>
      </c>
      <c r="G37" s="64">
        <f t="shared" si="1"/>
        <v>8.1</v>
      </c>
    </row>
    <row r="38" spans="1:7" ht="14.4" x14ac:dyDescent="0.3">
      <c r="A38" s="91">
        <v>16</v>
      </c>
      <c r="B38" s="92" t="s">
        <v>46</v>
      </c>
      <c r="C38" s="92">
        <f>пт21!C38</f>
        <v>1.4999999999999999E-2</v>
      </c>
      <c r="D38" s="92">
        <f>пт21!D38</f>
        <v>80</v>
      </c>
      <c r="E38" s="32">
        <f>пн1!$F$24</f>
        <v>108</v>
      </c>
      <c r="F38" s="92">
        <f t="shared" si="0"/>
        <v>1.6199999999999999</v>
      </c>
      <c r="G38" s="92">
        <f t="shared" si="1"/>
        <v>129.6</v>
      </c>
    </row>
    <row r="39" spans="1:7" ht="14.4" x14ac:dyDescent="0.3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8" t="s">
        <v>47</v>
      </c>
      <c r="B41" s="189"/>
      <c r="C41" s="189"/>
      <c r="D41" s="87"/>
      <c r="E41" s="190"/>
      <c r="F41" s="191"/>
      <c r="G41" s="88">
        <f>SUM(G23:G40)</f>
        <v>8490.9060000000027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H7:H8"/>
    <mergeCell ref="I7:I8"/>
    <mergeCell ref="A16:B16"/>
    <mergeCell ref="A19:A21"/>
    <mergeCell ref="C19:C21"/>
    <mergeCell ref="E19:E21"/>
    <mergeCell ref="A7:A8"/>
    <mergeCell ref="B7:B8"/>
    <mergeCell ref="C7:C8"/>
    <mergeCell ref="D7:F7"/>
    <mergeCell ref="G7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H17" sqref="H17"/>
    </sheetView>
  </sheetViews>
  <sheetFormatPr defaultRowHeight="14.4" x14ac:dyDescent="0.3"/>
  <cols>
    <col min="1" max="1" width="4.33203125" customWidth="1"/>
    <col min="2" max="2" width="21.88671875" customWidth="1"/>
    <col min="3" max="3" width="10.5546875" customWidth="1"/>
    <col min="4" max="4" width="12.33203125" customWidth="1"/>
    <col min="5" max="5" width="13.6640625" customWidth="1"/>
    <col min="6" max="6" width="11.33203125" customWidth="1"/>
    <col min="7" max="7" width="11.5546875" customWidth="1"/>
  </cols>
  <sheetData>
    <row r="1" spans="1:9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4"/>
      <c r="D2" s="134"/>
      <c r="E2" s="135" t="s">
        <v>127</v>
      </c>
      <c r="F2" s="134"/>
      <c r="G2" s="134"/>
      <c r="H2" s="134"/>
      <c r="I2" s="134"/>
    </row>
    <row r="3" spans="1:9" x14ac:dyDescent="0.3">
      <c r="A3" s="1"/>
      <c r="B3" s="1"/>
      <c r="C3" s="134"/>
      <c r="D3" s="134"/>
      <c r="E3" s="134"/>
      <c r="F3" s="134"/>
      <c r="G3" s="134"/>
      <c r="H3" s="136"/>
      <c r="I3" s="136" t="s">
        <v>104</v>
      </c>
    </row>
    <row r="4" spans="1:9" x14ac:dyDescent="0.3">
      <c r="A4" s="1"/>
      <c r="B4" s="1"/>
      <c r="C4" s="134"/>
      <c r="D4" s="134"/>
      <c r="E4" s="134"/>
      <c r="F4" s="134"/>
      <c r="G4" s="134"/>
      <c r="H4" s="136"/>
      <c r="I4" s="137" t="s">
        <v>128</v>
      </c>
    </row>
    <row r="5" spans="1:9" x14ac:dyDescent="0.3">
      <c r="A5" s="1"/>
      <c r="B5" s="1"/>
      <c r="C5" s="134"/>
      <c r="D5" s="134"/>
      <c r="E5" s="134"/>
      <c r="F5" s="134"/>
      <c r="G5" s="134"/>
      <c r="H5" s="136"/>
      <c r="I5" s="138" t="s">
        <v>129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6.2" thickBot="1" x14ac:dyDescent="0.35">
      <c r="A7" s="5" t="s">
        <v>60</v>
      </c>
      <c r="B7" s="1"/>
      <c r="C7" s="1"/>
      <c r="D7" s="1"/>
      <c r="E7" s="1"/>
      <c r="F7" s="1"/>
      <c r="G7" s="1"/>
      <c r="H7" s="1"/>
      <c r="I7" s="1"/>
    </row>
    <row r="8" spans="1:9" ht="15" thickBot="1" x14ac:dyDescent="0.35">
      <c r="A8" s="158" t="s">
        <v>2</v>
      </c>
      <c r="B8" s="158" t="s">
        <v>3</v>
      </c>
      <c r="C8" s="158" t="s">
        <v>4</v>
      </c>
      <c r="D8" s="170" t="s">
        <v>5</v>
      </c>
      <c r="E8" s="171"/>
      <c r="F8" s="172"/>
      <c r="G8" s="158" t="s">
        <v>6</v>
      </c>
      <c r="H8" s="158" t="s">
        <v>7</v>
      </c>
      <c r="I8" s="158" t="s">
        <v>51</v>
      </c>
    </row>
    <row r="9" spans="1:9" ht="26.4" customHeight="1" thickBot="1" x14ac:dyDescent="0.35">
      <c r="A9" s="159"/>
      <c r="B9" s="159"/>
      <c r="C9" s="159"/>
      <c r="D9" s="7" t="s">
        <v>9</v>
      </c>
      <c r="E9" s="7" t="s">
        <v>10</v>
      </c>
      <c r="F9" s="8" t="s">
        <v>11</v>
      </c>
      <c r="G9" s="159"/>
      <c r="H9" s="159"/>
      <c r="I9" s="159"/>
    </row>
    <row r="10" spans="1:9" ht="15" customHeight="1" thickBot="1" x14ac:dyDescent="0.35">
      <c r="A10" s="110">
        <v>1</v>
      </c>
      <c r="B10" s="9" t="s">
        <v>73</v>
      </c>
      <c r="C10" s="9">
        <v>250</v>
      </c>
      <c r="D10" s="9">
        <v>5</v>
      </c>
      <c r="E10" s="9">
        <v>7</v>
      </c>
      <c r="F10" s="9">
        <v>12</v>
      </c>
      <c r="G10" s="9">
        <v>140</v>
      </c>
      <c r="H10" s="9">
        <v>6</v>
      </c>
      <c r="I10" s="9">
        <v>52</v>
      </c>
    </row>
    <row r="11" spans="1:9" ht="15" customHeight="1" thickBot="1" x14ac:dyDescent="0.35">
      <c r="A11" s="110">
        <v>2</v>
      </c>
      <c r="B11" s="9" t="s">
        <v>74</v>
      </c>
      <c r="C11" s="9">
        <v>135</v>
      </c>
      <c r="D11" s="9">
        <v>8</v>
      </c>
      <c r="E11" s="9">
        <v>8</v>
      </c>
      <c r="F11" s="9">
        <v>30</v>
      </c>
      <c r="G11" s="9">
        <v>149</v>
      </c>
      <c r="H11" s="9">
        <v>19</v>
      </c>
      <c r="I11" s="9">
        <v>168</v>
      </c>
    </row>
    <row r="12" spans="1:9" ht="15" thickBot="1" x14ac:dyDescent="0.35">
      <c r="A12" s="110">
        <v>3</v>
      </c>
      <c r="B12" s="9" t="s">
        <v>64</v>
      </c>
      <c r="C12" s="9">
        <v>90</v>
      </c>
      <c r="D12" s="9">
        <v>6</v>
      </c>
      <c r="E12" s="9">
        <v>6</v>
      </c>
      <c r="F12" s="9">
        <v>5</v>
      </c>
      <c r="G12" s="9">
        <v>180</v>
      </c>
      <c r="H12" s="9">
        <v>2</v>
      </c>
      <c r="I12" s="9">
        <v>286</v>
      </c>
    </row>
    <row r="13" spans="1:9" ht="30.6" customHeight="1" thickBot="1" x14ac:dyDescent="0.35">
      <c r="A13" s="110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5" thickBot="1" x14ac:dyDescent="0.35">
      <c r="A14" s="110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5" thickBot="1" x14ac:dyDescent="0.35">
      <c r="A15" s="110">
        <v>6</v>
      </c>
      <c r="B15" s="10" t="s">
        <v>17</v>
      </c>
      <c r="C15" s="10">
        <v>200</v>
      </c>
      <c r="D15" s="10"/>
      <c r="E15" s="10"/>
      <c r="F15" s="10"/>
      <c r="G15" s="10">
        <v>50</v>
      </c>
      <c r="H15" s="10"/>
      <c r="I15" s="10">
        <v>391</v>
      </c>
    </row>
    <row r="16" spans="1:9" ht="15" thickBot="1" x14ac:dyDescent="0.35">
      <c r="A16" s="110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6.2" thickBot="1" x14ac:dyDescent="0.35">
      <c r="A17" s="160" t="s">
        <v>19</v>
      </c>
      <c r="B17" s="161"/>
      <c r="C17" s="111"/>
      <c r="D17" s="111"/>
      <c r="E17" s="111"/>
      <c r="F17" s="111"/>
      <c r="G17" s="111">
        <v>742</v>
      </c>
      <c r="H17" s="9"/>
      <c r="I17" s="111"/>
    </row>
    <row r="18" spans="1:9" ht="16.2" thickBot="1" x14ac:dyDescent="0.35">
      <c r="A18" s="12"/>
      <c r="B18" s="1"/>
      <c r="C18" s="1"/>
      <c r="D18" s="1"/>
      <c r="E18" s="1"/>
      <c r="F18" s="1"/>
      <c r="G18" s="1"/>
      <c r="H18" s="111"/>
      <c r="I18" s="1"/>
    </row>
    <row r="19" spans="1:9" ht="18" thickBot="1" x14ac:dyDescent="0.35">
      <c r="A19" s="13" t="s">
        <v>20</v>
      </c>
      <c r="B19" s="14"/>
      <c r="C19" s="1"/>
      <c r="D19" s="1"/>
      <c r="E19" s="1"/>
      <c r="F19" s="1"/>
      <c r="G19" s="15"/>
      <c r="H19" s="1"/>
      <c r="I19" s="15"/>
    </row>
    <row r="20" spans="1:9" ht="27.6" x14ac:dyDescent="0.3">
      <c r="A20" s="162" t="s">
        <v>21</v>
      </c>
      <c r="B20" s="16" t="s">
        <v>22</v>
      </c>
      <c r="C20" s="162" t="s">
        <v>23</v>
      </c>
      <c r="D20" s="162" t="s">
        <v>102</v>
      </c>
      <c r="E20" s="162" t="s">
        <v>25</v>
      </c>
      <c r="F20" s="16" t="s">
        <v>26</v>
      </c>
      <c r="G20" s="16" t="s">
        <v>27</v>
      </c>
      <c r="H20" s="15"/>
      <c r="I20" s="1"/>
    </row>
    <row r="21" spans="1:9" x14ac:dyDescent="0.3">
      <c r="A21" s="163"/>
      <c r="B21" s="17" t="s">
        <v>28</v>
      </c>
      <c r="C21" s="163"/>
      <c r="D21" s="198"/>
      <c r="E21" s="163"/>
      <c r="F21" s="17" t="s">
        <v>28</v>
      </c>
      <c r="G21" s="17" t="s">
        <v>30</v>
      </c>
      <c r="H21" s="1"/>
      <c r="I21" s="1"/>
    </row>
    <row r="22" spans="1:9" ht="15" thickBot="1" x14ac:dyDescent="0.35">
      <c r="A22" s="164"/>
      <c r="B22" s="18"/>
      <c r="C22" s="164"/>
      <c r="D22" s="19"/>
      <c r="E22" s="164"/>
      <c r="F22" s="18"/>
      <c r="G22" s="19"/>
      <c r="H22" s="1"/>
      <c r="I22" s="1"/>
    </row>
    <row r="23" spans="1:9" ht="15" thickBot="1" x14ac:dyDescent="0.35">
      <c r="A23" s="93"/>
      <c r="B23" s="7"/>
      <c r="C23" s="8" t="s">
        <v>31</v>
      </c>
      <c r="D23" s="8" t="s">
        <v>32</v>
      </c>
      <c r="E23" s="98" t="s">
        <v>95</v>
      </c>
      <c r="F23" s="8" t="s">
        <v>31</v>
      </c>
      <c r="G23" s="8" t="s">
        <v>32</v>
      </c>
      <c r="H23" s="1"/>
      <c r="I23" s="1"/>
    </row>
    <row r="24" spans="1:9" ht="13.95" customHeight="1" thickBot="1" x14ac:dyDescent="0.35">
      <c r="A24" s="24">
        <v>1</v>
      </c>
      <c r="B24" s="25" t="s">
        <v>34</v>
      </c>
      <c r="C24" s="94">
        <f>пн1!D24</f>
        <v>6.5000000000000002E-2</v>
      </c>
      <c r="D24" s="94">
        <f>пн1!E24</f>
        <v>50</v>
      </c>
      <c r="E24" s="26" t="e">
        <f>вт1!#REF!</f>
        <v>#REF!</v>
      </c>
      <c r="F24" s="25" t="e">
        <f t="shared" ref="F24:F40" si="0">PRODUCT(C24,E24)</f>
        <v>#REF!</v>
      </c>
      <c r="G24" s="25" t="e">
        <f>PRODUCT(C24:D24,E24)</f>
        <v>#REF!</v>
      </c>
      <c r="H24" s="1"/>
      <c r="I24" s="1"/>
    </row>
    <row r="25" spans="1:9" ht="13.95" customHeight="1" thickBot="1" x14ac:dyDescent="0.35">
      <c r="A25" s="24">
        <v>2</v>
      </c>
      <c r="B25" s="25" t="s">
        <v>35</v>
      </c>
      <c r="C25" s="94">
        <f>пн1!D25</f>
        <v>2.5000000000000001E-2</v>
      </c>
      <c r="D25" s="94">
        <f>пн1!E25</f>
        <v>30</v>
      </c>
      <c r="E25" s="26" t="e">
        <f>вт1!#REF!</f>
        <v>#REF!</v>
      </c>
      <c r="F25" s="25" t="e">
        <f t="shared" si="0"/>
        <v>#REF!</v>
      </c>
      <c r="G25" s="25" t="e">
        <f>PRODUCT(C25,D25,E25)</f>
        <v>#REF!</v>
      </c>
      <c r="H25" s="1"/>
      <c r="I25" s="1"/>
    </row>
    <row r="26" spans="1:9" ht="13.95" customHeight="1" thickBot="1" x14ac:dyDescent="0.35">
      <c r="A26" s="24">
        <v>3</v>
      </c>
      <c r="B26" s="25" t="s">
        <v>36</v>
      </c>
      <c r="C26" s="94">
        <f>пн1!D26</f>
        <v>2.5000000000000001E-2</v>
      </c>
      <c r="D26" s="94">
        <f>пн1!E26</f>
        <v>65</v>
      </c>
      <c r="E26" s="26" t="e">
        <f>вт1!#REF!</f>
        <v>#REF!</v>
      </c>
      <c r="F26" s="25" t="e">
        <f t="shared" si="0"/>
        <v>#REF!</v>
      </c>
      <c r="G26" s="25" t="e">
        <f>PRODUCT(C26,D26,E26)</f>
        <v>#REF!</v>
      </c>
      <c r="H26" s="1"/>
      <c r="I26" s="1"/>
    </row>
    <row r="27" spans="1:9" ht="13.95" customHeight="1" thickBot="1" x14ac:dyDescent="0.35">
      <c r="A27" s="24">
        <v>4</v>
      </c>
      <c r="B27" s="25" t="s">
        <v>37</v>
      </c>
      <c r="C27" s="94">
        <f>пн1!D27</f>
        <v>1.2E-2</v>
      </c>
      <c r="D27" s="94">
        <f>пн1!E27</f>
        <v>1500</v>
      </c>
      <c r="E27" s="26" t="e">
        <f>вт1!#REF!</f>
        <v>#REF!</v>
      </c>
      <c r="F27" s="25" t="e">
        <f t="shared" si="0"/>
        <v>#REF!</v>
      </c>
      <c r="G27" s="25" t="e">
        <f t="shared" ref="G27:G40" si="1">PRODUCT(C27,E27,D27)</f>
        <v>#REF!</v>
      </c>
      <c r="H27" s="1"/>
      <c r="I27" s="1"/>
    </row>
    <row r="28" spans="1:9" ht="13.95" customHeight="1" thickBot="1" x14ac:dyDescent="0.35">
      <c r="A28" s="24">
        <v>5</v>
      </c>
      <c r="B28" s="25" t="s">
        <v>40</v>
      </c>
      <c r="C28" s="94">
        <f>пн1!D28</f>
        <v>0.03</v>
      </c>
      <c r="D28" s="94">
        <f>пн1!E28</f>
        <v>120</v>
      </c>
      <c r="E28" s="26" t="e">
        <f>вт1!#REF!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3.95" customHeight="1" thickBot="1" x14ac:dyDescent="0.35">
      <c r="A29" s="24">
        <v>6</v>
      </c>
      <c r="B29" s="25" t="s">
        <v>39</v>
      </c>
      <c r="C29" s="94">
        <f>пн1!D29</f>
        <v>4.1000000000000003E-3</v>
      </c>
      <c r="D29" s="94">
        <f>пн1!E29</f>
        <v>340</v>
      </c>
      <c r="E29" s="26" t="e">
        <f>вт1!#REF!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3.95" customHeight="1" thickBot="1" x14ac:dyDescent="0.35">
      <c r="A30" s="24">
        <v>7</v>
      </c>
      <c r="B30" s="25" t="s">
        <v>77</v>
      </c>
      <c r="C30" s="94">
        <f>пн1!D30</f>
        <v>4.4999999999999998E-2</v>
      </c>
      <c r="D30" s="94">
        <f>пн1!E30</f>
        <v>80</v>
      </c>
      <c r="E30" s="26" t="e">
        <f>вт1!#REF!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3.95" customHeight="1" thickBot="1" x14ac:dyDescent="0.35">
      <c r="A31" s="24">
        <v>8</v>
      </c>
      <c r="B31" s="25" t="s">
        <v>55</v>
      </c>
      <c r="C31" s="95">
        <f>пн1!D31</f>
        <v>7.2999999999999995E-2</v>
      </c>
      <c r="D31" s="94">
        <f>пн1!E31</f>
        <v>650</v>
      </c>
      <c r="E31" s="26" t="e">
        <f>вт1!#REF!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3.95" customHeight="1" thickBot="1" x14ac:dyDescent="0.35">
      <c r="A32" s="24">
        <v>9</v>
      </c>
      <c r="B32" s="25" t="s">
        <v>67</v>
      </c>
      <c r="C32" s="94">
        <f>пн1!D32</f>
        <v>0.1</v>
      </c>
      <c r="D32" s="94">
        <f>пн1!E32</f>
        <v>10</v>
      </c>
      <c r="E32" s="26" t="e">
        <f>вт1!#REF!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3.95" customHeight="1" thickBot="1" x14ac:dyDescent="0.35">
      <c r="A33" s="24">
        <v>10</v>
      </c>
      <c r="B33" s="25" t="s">
        <v>18</v>
      </c>
      <c r="C33" s="96">
        <f>пн1!D33</f>
        <v>7.8700000000000006E-2</v>
      </c>
      <c r="D33" s="94">
        <f>пн1!E33</f>
        <v>65</v>
      </c>
      <c r="E33" s="26" t="e">
        <f>вт1!#REF!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3.95" customHeight="1" thickBot="1" x14ac:dyDescent="0.35">
      <c r="A34" s="24">
        <v>11</v>
      </c>
      <c r="B34" s="25" t="s">
        <v>42</v>
      </c>
      <c r="C34" s="94">
        <f>пн1!D34</f>
        <v>0.01</v>
      </c>
      <c r="D34" s="94">
        <f>пн1!E34</f>
        <v>150</v>
      </c>
      <c r="E34" s="26" t="e">
        <f>вт1!#REF!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3.95" customHeight="1" thickBot="1" x14ac:dyDescent="0.35">
      <c r="A35" s="24">
        <v>12</v>
      </c>
      <c r="B35" s="25" t="s">
        <v>68</v>
      </c>
      <c r="C35" s="94">
        <f>пн1!D35</f>
        <v>0.1</v>
      </c>
      <c r="D35" s="94">
        <f>пн1!E35</f>
        <v>90</v>
      </c>
      <c r="E35" s="26" t="e">
        <f>вт1!#REF!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13.95" customHeight="1" thickBot="1" x14ac:dyDescent="0.35">
      <c r="A36" s="24">
        <v>13</v>
      </c>
      <c r="B36" s="105" t="s">
        <v>17</v>
      </c>
      <c r="C36" s="29">
        <v>1.1000000000000001E-3</v>
      </c>
      <c r="D36" s="106">
        <f>пн1!E36</f>
        <v>1450</v>
      </c>
      <c r="E36" s="26" t="e">
        <f>вт1!#REF!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3.95" customHeight="1" thickBot="1" x14ac:dyDescent="0.35">
      <c r="A37" s="24">
        <v>14</v>
      </c>
      <c r="B37" s="25" t="s">
        <v>46</v>
      </c>
      <c r="C37" s="94">
        <f>пн1!D37</f>
        <v>1.4999999999999999E-2</v>
      </c>
      <c r="D37" s="94">
        <f>пн1!E37</f>
        <v>80</v>
      </c>
      <c r="E37" s="26" t="e">
        <f>вт1!#REF!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3.95" customHeight="1" thickBot="1" x14ac:dyDescent="0.35">
      <c r="A38" s="24">
        <v>15</v>
      </c>
      <c r="B38" s="25" t="s">
        <v>56</v>
      </c>
      <c r="C38" s="94">
        <f>пн1!D38</f>
        <v>0.04</v>
      </c>
      <c r="D38" s="94">
        <f>пн1!E38</f>
        <v>40</v>
      </c>
      <c r="E38" s="26" t="e">
        <f>вт1!#REF!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27" customHeight="1" thickBot="1" x14ac:dyDescent="0.35">
      <c r="A39" s="30">
        <v>16</v>
      </c>
      <c r="B39" s="31" t="s">
        <v>69</v>
      </c>
      <c r="C39" s="96">
        <v>8.9999999999999993E-3</v>
      </c>
      <c r="D39" s="97">
        <f>пн1!E39</f>
        <v>191.17</v>
      </c>
      <c r="E39" s="26" t="e">
        <f>вт1!#REF!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5" thickBot="1" x14ac:dyDescent="0.35">
      <c r="A40" s="24">
        <v>17</v>
      </c>
      <c r="B40" s="31" t="s">
        <v>45</v>
      </c>
      <c r="C40" s="94">
        <f>пн1!D40</f>
        <v>3.0000000000000001E-3</v>
      </c>
      <c r="D40" s="94">
        <f>пн1!E40</f>
        <v>25</v>
      </c>
      <c r="E40" s="26" t="e">
        <f>вт1!#REF!</f>
        <v>#REF!</v>
      </c>
      <c r="F40" s="31" t="e">
        <f t="shared" si="0"/>
        <v>#REF!</v>
      </c>
      <c r="G40" s="25" t="e">
        <f t="shared" si="1"/>
        <v>#REF!</v>
      </c>
      <c r="H40" s="1"/>
      <c r="I40" s="1"/>
    </row>
    <row r="41" spans="1:9" ht="16.2" thickBot="1" x14ac:dyDescent="0.35">
      <c r="A41" s="165" t="s">
        <v>47</v>
      </c>
      <c r="B41" s="166"/>
      <c r="C41" s="167"/>
      <c r="D41" s="25"/>
      <c r="E41" s="168"/>
      <c r="F41" s="169"/>
      <c r="G41" s="25" t="e">
        <f>SUM(G24:G40)</f>
        <v>#REF!</v>
      </c>
      <c r="H41" s="1"/>
      <c r="I41" s="1"/>
    </row>
    <row r="42" spans="1:9" x14ac:dyDescent="0.3">
      <c r="A42" s="35"/>
      <c r="B42" s="1"/>
      <c r="C42" s="1"/>
      <c r="D42" s="1"/>
      <c r="E42" s="1"/>
      <c r="F42" s="1"/>
      <c r="G42" s="1"/>
      <c r="H42" s="1"/>
      <c r="I42" s="1"/>
    </row>
    <row r="43" spans="1:9" ht="15.6" x14ac:dyDescent="0.3">
      <c r="A43" s="5" t="s">
        <v>48</v>
      </c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49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50</v>
      </c>
      <c r="B45" s="1"/>
      <c r="C45" s="1"/>
      <c r="D45" s="1"/>
      <c r="E45" s="1"/>
      <c r="F45" s="1"/>
      <c r="G45" s="1"/>
      <c r="H45" s="1"/>
      <c r="I45" s="1"/>
    </row>
    <row r="46" spans="1:9" x14ac:dyDescent="0.3">
      <c r="H46" s="1"/>
    </row>
  </sheetData>
  <mergeCells count="14">
    <mergeCell ref="A41:C41"/>
    <mergeCell ref="E41:F41"/>
    <mergeCell ref="D20:D21"/>
    <mergeCell ref="A8:A9"/>
    <mergeCell ref="B8:B9"/>
    <mergeCell ref="C8:C9"/>
    <mergeCell ref="D8:F8"/>
    <mergeCell ref="I8:I9"/>
    <mergeCell ref="A17:B17"/>
    <mergeCell ref="A20:A22"/>
    <mergeCell ref="C20:C22"/>
    <mergeCell ref="E20:E22"/>
    <mergeCell ref="G8:G9"/>
    <mergeCell ref="H8:H9"/>
  </mergeCells>
  <pageMargins left="0" right="0" top="0.74803149606299213" bottom="0" header="0.31496062992125984" footer="0.31496062992125984"/>
  <pageSetup paperSize="9" scale="95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="60" zoomScaleNormal="60" workbookViewId="0">
      <selection activeCell="W45" sqref="W45"/>
    </sheetView>
  </sheetViews>
  <sheetFormatPr defaultColWidth="9.109375" defaultRowHeight="14.25" customHeight="1" x14ac:dyDescent="0.3"/>
  <cols>
    <col min="1" max="1" width="5.33203125" customWidth="1"/>
    <col min="2" max="2" width="18.6640625" customWidth="1"/>
    <col min="24" max="24" width="13.6640625" customWidth="1"/>
    <col min="25" max="25" width="11.109375" customWidth="1"/>
    <col min="26" max="26" width="13.44140625" customWidth="1"/>
    <col min="27" max="27" width="13.33203125" customWidth="1"/>
  </cols>
  <sheetData>
    <row r="1" spans="1:26" ht="20.399999999999999" x14ac:dyDescent="0.35">
      <c r="A1" s="99" t="s">
        <v>131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6" ht="14.4" x14ac:dyDescent="0.3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 t="s">
        <v>126</v>
      </c>
      <c r="Q2" s="1"/>
      <c r="R2" s="1"/>
      <c r="S2" s="1"/>
      <c r="T2" s="1"/>
      <c r="U2" s="1"/>
      <c r="V2" s="1"/>
      <c r="W2" s="1"/>
    </row>
    <row r="3" spans="1:26" ht="15" thickBot="1" x14ac:dyDescent="0.3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6" ht="40.200000000000003" customHeight="1" thickBot="1" x14ac:dyDescent="0.35">
      <c r="A4" s="123" t="s">
        <v>2</v>
      </c>
      <c r="B4" s="124" t="s">
        <v>96</v>
      </c>
      <c r="C4" s="124" t="s">
        <v>105</v>
      </c>
      <c r="D4" s="124" t="s">
        <v>106</v>
      </c>
      <c r="E4" s="124" t="s">
        <v>107</v>
      </c>
      <c r="F4" s="124" t="s">
        <v>108</v>
      </c>
      <c r="G4" s="124" t="s">
        <v>109</v>
      </c>
      <c r="H4" s="124" t="s">
        <v>110</v>
      </c>
      <c r="I4" s="124" t="s">
        <v>111</v>
      </c>
      <c r="J4" s="124" t="s">
        <v>112</v>
      </c>
      <c r="K4" s="124" t="s">
        <v>113</v>
      </c>
      <c r="L4" s="124" t="s">
        <v>114</v>
      </c>
      <c r="M4" s="124" t="s">
        <v>115</v>
      </c>
      <c r="N4" s="124" t="s">
        <v>116</v>
      </c>
      <c r="O4" s="124" t="s">
        <v>117</v>
      </c>
      <c r="P4" s="124" t="s">
        <v>118</v>
      </c>
      <c r="Q4" s="124" t="s">
        <v>119</v>
      </c>
      <c r="R4" s="119" t="s">
        <v>120</v>
      </c>
      <c r="S4" s="124" t="s">
        <v>121</v>
      </c>
      <c r="T4" s="119" t="s">
        <v>122</v>
      </c>
      <c r="U4" s="119" t="s">
        <v>123</v>
      </c>
      <c r="V4" s="124" t="s">
        <v>124</v>
      </c>
      <c r="W4" s="119" t="s">
        <v>125</v>
      </c>
      <c r="X4" s="125" t="s">
        <v>97</v>
      </c>
      <c r="Y4" s="126" t="s">
        <v>98</v>
      </c>
      <c r="Z4" s="127" t="s">
        <v>99</v>
      </c>
    </row>
    <row r="5" spans="1:26" ht="17.25" customHeight="1" thickBot="1" x14ac:dyDescent="0.35">
      <c r="A5" s="128">
        <v>1</v>
      </c>
      <c r="B5" s="118" t="s">
        <v>34</v>
      </c>
      <c r="C5" s="118">
        <f>пн1!G24</f>
        <v>7.0200000000000005</v>
      </c>
      <c r="D5" s="118" t="e">
        <f>вт1!#REF!</f>
        <v>#REF!</v>
      </c>
      <c r="E5" s="118" t="e">
        <f>ср1!F24</f>
        <v>#REF!</v>
      </c>
      <c r="F5" s="118">
        <f>чт1!$G$24</f>
        <v>9.7199999999999989</v>
      </c>
      <c r="G5" s="118">
        <f>пт1!G24</f>
        <v>9.7199999999999989</v>
      </c>
      <c r="H5" s="118">
        <f>пн21!F23</f>
        <v>4.8599999999999994</v>
      </c>
      <c r="I5" s="118">
        <f>вт21!F23</f>
        <v>9.7199999999999989</v>
      </c>
      <c r="J5" s="118">
        <f>ср21!$F$23</f>
        <v>6.4799999999999995</v>
      </c>
      <c r="K5" s="118">
        <f>чт21!F23</f>
        <v>15.659999999999998</v>
      </c>
      <c r="L5" s="118">
        <f>пт21!F23</f>
        <v>9.7199999999999989</v>
      </c>
      <c r="M5" s="118">
        <f>пн!G24</f>
        <v>0</v>
      </c>
      <c r="N5" s="118" t="e">
        <f>вт!F24</f>
        <v>#REF!</v>
      </c>
      <c r="O5" s="118">
        <f>ср!F24</f>
        <v>15.659999999999998</v>
      </c>
      <c r="P5" s="118" t="e">
        <f>чт!#REF!</f>
        <v>#REF!</v>
      </c>
      <c r="Q5" s="118" t="e">
        <f>пт!G24</f>
        <v>#REF!</v>
      </c>
      <c r="R5" s="119">
        <f>'пн-2'!F23</f>
        <v>4.8599999999999994</v>
      </c>
      <c r="S5" s="118">
        <f>'вт-2'!F23</f>
        <v>9.7199999999999989</v>
      </c>
      <c r="T5" s="119">
        <f>'ср-2'!F23</f>
        <v>6.4799999999999995</v>
      </c>
      <c r="U5" s="119">
        <f>'чт-2'!F23</f>
        <v>15.659999999999998</v>
      </c>
      <c r="V5" s="118">
        <f>пт2!F23</f>
        <v>9.7199999999999989</v>
      </c>
      <c r="W5" s="119" t="e">
        <f>'пн-1'!F24</f>
        <v>#REF!</v>
      </c>
      <c r="X5" s="120" t="e">
        <f t="shared" ref="X5:X8" si="0">SUM(C5:W5)</f>
        <v>#REF!</v>
      </c>
      <c r="Y5" s="120">
        <v>50</v>
      </c>
      <c r="Z5" s="118" t="e">
        <f t="shared" ref="Z5:Z36" si="1">PRODUCT(X5,Y5)</f>
        <v>#REF!</v>
      </c>
    </row>
    <row r="6" spans="1:26" ht="17.25" customHeight="1" thickBot="1" x14ac:dyDescent="0.35">
      <c r="A6" s="128">
        <v>2</v>
      </c>
      <c r="B6" s="118" t="s">
        <v>35</v>
      </c>
      <c r="C6" s="118">
        <f>пн1!G25</f>
        <v>2.7</v>
      </c>
      <c r="D6" s="118" t="e">
        <f>вт1!#REF!</f>
        <v>#REF!</v>
      </c>
      <c r="E6" s="118" t="e">
        <f>ср1!F25</f>
        <v>#REF!</v>
      </c>
      <c r="F6" s="118">
        <f>чт1!G25</f>
        <v>3.2399999999999998</v>
      </c>
      <c r="G6" s="118">
        <f>пт1!G25</f>
        <v>2.7</v>
      </c>
      <c r="H6" s="118">
        <f>пн21!F24</f>
        <v>2.7</v>
      </c>
      <c r="I6" s="118">
        <f>вт21!F24</f>
        <v>2.7</v>
      </c>
      <c r="J6" s="118">
        <f>ср21!F24</f>
        <v>2.7</v>
      </c>
      <c r="K6" s="118">
        <f>чт21!F24</f>
        <v>2.7</v>
      </c>
      <c r="L6" s="118">
        <f>пт21!F24</f>
        <v>2.7</v>
      </c>
      <c r="M6" s="118">
        <f>пн!G25</f>
        <v>0</v>
      </c>
      <c r="N6" s="118" t="e">
        <f>вт!F25</f>
        <v>#REF!</v>
      </c>
      <c r="O6" s="118">
        <f>ср!F25</f>
        <v>2.7</v>
      </c>
      <c r="P6" s="118" t="e">
        <f>чт!#REF!</f>
        <v>#REF!</v>
      </c>
      <c r="Q6" s="118" t="e">
        <f>пт!G25</f>
        <v>#REF!</v>
      </c>
      <c r="R6" s="119">
        <f>'пн-2'!F24</f>
        <v>2.7</v>
      </c>
      <c r="S6" s="118">
        <f>'вт-2'!F24</f>
        <v>2.7</v>
      </c>
      <c r="T6" s="119">
        <f>'ср-2'!F24</f>
        <v>2.7</v>
      </c>
      <c r="U6" s="119">
        <f>'чт-2'!F24</f>
        <v>2.7</v>
      </c>
      <c r="V6" s="118">
        <f>пт2!F24</f>
        <v>2.7</v>
      </c>
      <c r="W6" s="119" t="e">
        <f>'пн-1'!F25</f>
        <v>#REF!</v>
      </c>
      <c r="X6" s="120" t="e">
        <f t="shared" si="0"/>
        <v>#REF!</v>
      </c>
      <c r="Y6" s="120">
        <v>30</v>
      </c>
      <c r="Z6" s="118" t="e">
        <f t="shared" si="1"/>
        <v>#REF!</v>
      </c>
    </row>
    <row r="7" spans="1:26" ht="17.25" customHeight="1" thickBot="1" x14ac:dyDescent="0.35">
      <c r="A7" s="128">
        <v>3</v>
      </c>
      <c r="B7" s="118" t="s">
        <v>36</v>
      </c>
      <c r="C7" s="118">
        <f>пн1!G26</f>
        <v>2.7</v>
      </c>
      <c r="D7" s="118" t="e">
        <f>вт1!#REF!</f>
        <v>#REF!</v>
      </c>
      <c r="E7" s="118" t="e">
        <f>ср1!F26</f>
        <v>#REF!</v>
      </c>
      <c r="F7" s="118">
        <f>чт1!G26</f>
        <v>7.0200000000000005</v>
      </c>
      <c r="G7" s="118">
        <f>пт1!G26</f>
        <v>7.0200000000000005</v>
      </c>
      <c r="H7" s="118">
        <f>пн21!F25</f>
        <v>2.7</v>
      </c>
      <c r="I7" s="118">
        <f>вт21!F25</f>
        <v>3.7800000000000002</v>
      </c>
      <c r="J7" s="118">
        <f>ср21!F25</f>
        <v>3.2399999999999998</v>
      </c>
      <c r="K7" s="118">
        <f>чт21!F25</f>
        <v>6.4799999999999995</v>
      </c>
      <c r="L7" s="118">
        <f>пт21!F25</f>
        <v>6.4799999999999995</v>
      </c>
      <c r="M7" s="118">
        <f>пн!G26</f>
        <v>0</v>
      </c>
      <c r="N7" s="118" t="e">
        <f>вт!F26</f>
        <v>#REF!</v>
      </c>
      <c r="O7" s="118">
        <f>ср!F26</f>
        <v>2.7</v>
      </c>
      <c r="P7" s="118" t="e">
        <f>чт!#REF!</f>
        <v>#REF!</v>
      </c>
      <c r="Q7" s="118" t="e">
        <f>пт!G26</f>
        <v>#REF!</v>
      </c>
      <c r="R7" s="119">
        <f>'пн-2'!F25</f>
        <v>2.7</v>
      </c>
      <c r="S7" s="118">
        <f>'вт-2'!F25</f>
        <v>3.7800000000000002</v>
      </c>
      <c r="T7" s="119">
        <f>'ср-2'!F25</f>
        <v>3.2399999999999998</v>
      </c>
      <c r="U7" s="119">
        <f>'чт-2'!F25</f>
        <v>6.4799999999999995</v>
      </c>
      <c r="V7" s="118">
        <f>пт2!F25</f>
        <v>6.4799999999999995</v>
      </c>
      <c r="W7" s="119" t="e">
        <f>'пн-1'!F26</f>
        <v>#REF!</v>
      </c>
      <c r="X7" s="120" t="e">
        <f t="shared" si="0"/>
        <v>#REF!</v>
      </c>
      <c r="Y7" s="120">
        <v>65</v>
      </c>
      <c r="Z7" s="118" t="e">
        <f t="shared" si="1"/>
        <v>#REF!</v>
      </c>
    </row>
    <row r="8" spans="1:26" ht="17.25" customHeight="1" thickBot="1" x14ac:dyDescent="0.35">
      <c r="A8" s="128">
        <v>4</v>
      </c>
      <c r="B8" s="118" t="s">
        <v>37</v>
      </c>
      <c r="C8" s="118">
        <f>пн1!G27</f>
        <v>1.296</v>
      </c>
      <c r="D8" s="118" t="e">
        <f>вт1!#REF!</f>
        <v>#REF!</v>
      </c>
      <c r="E8" s="118" t="e">
        <f>ср1!F27</f>
        <v>#REF!</v>
      </c>
      <c r="F8" s="118">
        <f>чт1!G27</f>
        <v>1.296</v>
      </c>
      <c r="G8" s="118">
        <f>пт1!G27</f>
        <v>1.296</v>
      </c>
      <c r="H8" s="118">
        <f>пн21!F26</f>
        <v>1.296</v>
      </c>
      <c r="I8" s="118">
        <f>вт21!F26</f>
        <v>1.296</v>
      </c>
      <c r="J8" s="118">
        <f>ср21!F26</f>
        <v>1.296</v>
      </c>
      <c r="K8" s="118">
        <f>чт21!F26</f>
        <v>1.296</v>
      </c>
      <c r="L8" s="118">
        <f>пт21!F26</f>
        <v>1.296</v>
      </c>
      <c r="M8" s="118">
        <f>пн!G27</f>
        <v>0</v>
      </c>
      <c r="N8" s="118" t="e">
        <f>вт!F27</f>
        <v>#REF!</v>
      </c>
      <c r="O8" s="118">
        <f>ср!F27</f>
        <v>1.296</v>
      </c>
      <c r="P8" s="118" t="e">
        <f>чт!#REF!</f>
        <v>#REF!</v>
      </c>
      <c r="Q8" s="118" t="e">
        <f>пт!G27</f>
        <v>#REF!</v>
      </c>
      <c r="R8" s="119">
        <f>'пн-2'!F26</f>
        <v>1.296</v>
      </c>
      <c r="S8" s="118">
        <f>'вт-2'!F26</f>
        <v>1.296</v>
      </c>
      <c r="T8" s="119">
        <f>'ср-2'!F26</f>
        <v>1.296</v>
      </c>
      <c r="U8" s="119">
        <f>'чт-2'!F26</f>
        <v>1.296</v>
      </c>
      <c r="V8" s="118">
        <f>пт2!F26</f>
        <v>1.296</v>
      </c>
      <c r="W8" s="119" t="e">
        <f>'пн-1'!F27</f>
        <v>#REF!</v>
      </c>
      <c r="X8" s="120" t="e">
        <f t="shared" si="0"/>
        <v>#REF!</v>
      </c>
      <c r="Y8" s="120">
        <v>1500</v>
      </c>
      <c r="Z8" s="118" t="e">
        <f t="shared" si="1"/>
        <v>#REF!</v>
      </c>
    </row>
    <row r="9" spans="1:26" ht="17.25" customHeight="1" thickBot="1" x14ac:dyDescent="0.35">
      <c r="A9" s="128">
        <v>5</v>
      </c>
      <c r="B9" s="118" t="s">
        <v>40</v>
      </c>
      <c r="C9" s="118">
        <f>пн1!G28</f>
        <v>3.2399999999999998</v>
      </c>
      <c r="D9" s="118"/>
      <c r="E9" s="118"/>
      <c r="F9" s="118"/>
      <c r="G9" s="118">
        <f>пт1!$G$30</f>
        <v>4.32</v>
      </c>
      <c r="H9" s="118">
        <f>пн21!F27</f>
        <v>0.86399999999999999</v>
      </c>
      <c r="I9" s="118">
        <f>вт21!$F$29</f>
        <v>3.2399999999999998</v>
      </c>
      <c r="J9" s="118"/>
      <c r="K9" s="118"/>
      <c r="L9" s="118">
        <f>пт21!$F$29</f>
        <v>4.32</v>
      </c>
      <c r="M9" s="118">
        <f>пн!G28</f>
        <v>0</v>
      </c>
      <c r="N9" s="118"/>
      <c r="O9" s="118"/>
      <c r="P9" s="118"/>
      <c r="Q9" s="118">
        <f>пт!$G$30</f>
        <v>0</v>
      </c>
      <c r="R9" s="119">
        <f>'пн-2'!$F$27</f>
        <v>0.86399999999999999</v>
      </c>
      <c r="S9" s="118">
        <f>'вт-2'!$F$29</f>
        <v>3.2399999999999998</v>
      </c>
      <c r="T9" s="119"/>
      <c r="U9" s="119"/>
      <c r="V9" s="118">
        <f>пт2!$F$29</f>
        <v>4.32</v>
      </c>
      <c r="W9" s="119" t="e">
        <f>'пн-1'!F28</f>
        <v>#REF!</v>
      </c>
      <c r="X9" s="120">
        <v>31.96</v>
      </c>
      <c r="Y9" s="120">
        <v>120</v>
      </c>
      <c r="Z9" s="118">
        <f t="shared" si="1"/>
        <v>3835.2000000000003</v>
      </c>
    </row>
    <row r="10" spans="1:26" ht="17.25" customHeight="1" thickBot="1" x14ac:dyDescent="0.35">
      <c r="A10" s="128">
        <v>6</v>
      </c>
      <c r="B10" s="118" t="s">
        <v>39</v>
      </c>
      <c r="C10" s="118">
        <f>пн1!G29</f>
        <v>0.44280000000000003</v>
      </c>
      <c r="D10" s="118" t="e">
        <f>вт1!#REF!</f>
        <v>#REF!</v>
      </c>
      <c r="E10" s="118"/>
      <c r="F10" s="118">
        <f>чт1!$G$29</f>
        <v>0.44280000000000003</v>
      </c>
      <c r="G10" s="118">
        <f>пт1!$G$29</f>
        <v>0.44280000000000003</v>
      </c>
      <c r="H10" s="118"/>
      <c r="I10" s="118">
        <f>вт21!$F$28</f>
        <v>0.44280000000000003</v>
      </c>
      <c r="J10" s="118">
        <f>ср21!$F$28</f>
        <v>0.44280000000000003</v>
      </c>
      <c r="K10" s="118">
        <f>чт21!$F$28</f>
        <v>0.44280000000000003</v>
      </c>
      <c r="L10" s="118">
        <f>пт21!$F$28</f>
        <v>0.44280000000000003</v>
      </c>
      <c r="M10" s="118">
        <f>пн!G29</f>
        <v>0</v>
      </c>
      <c r="N10" s="118" t="e">
        <f>вт!$F$29</f>
        <v>#REF!</v>
      </c>
      <c r="O10" s="118"/>
      <c r="P10" s="118" t="e">
        <f>чт!#REF!</f>
        <v>#REF!</v>
      </c>
      <c r="Q10" s="118" t="e">
        <f>пт!$G$29</f>
        <v>#REF!</v>
      </c>
      <c r="R10" s="119"/>
      <c r="S10" s="118">
        <f>'вт-2'!$F$28</f>
        <v>0.44280000000000003</v>
      </c>
      <c r="T10" s="119">
        <f>'ср-2'!$F$28</f>
        <v>0.44280000000000003</v>
      </c>
      <c r="U10" s="119">
        <f>'чт-2'!$F$28</f>
        <v>0.44280000000000003</v>
      </c>
      <c r="V10" s="118">
        <f>пт2!$F$28</f>
        <v>0.44280000000000003</v>
      </c>
      <c r="W10" s="119" t="e">
        <f>'пн-1'!F29</f>
        <v>#REF!</v>
      </c>
      <c r="X10" s="120">
        <v>7</v>
      </c>
      <c r="Y10" s="120">
        <v>340</v>
      </c>
      <c r="Z10" s="118">
        <f t="shared" si="1"/>
        <v>2380</v>
      </c>
    </row>
    <row r="11" spans="1:26" ht="17.25" customHeight="1" thickBot="1" x14ac:dyDescent="0.35">
      <c r="A11" s="128">
        <v>7</v>
      </c>
      <c r="B11" s="118" t="s">
        <v>77</v>
      </c>
      <c r="C11" s="118">
        <f>пн1!G30</f>
        <v>4.8599999999999994</v>
      </c>
      <c r="D11" s="118"/>
      <c r="E11" s="118"/>
      <c r="F11" s="118"/>
      <c r="G11" s="118"/>
      <c r="H11" s="118"/>
      <c r="I11" s="118">
        <f>вт21!$F$27</f>
        <v>4.32</v>
      </c>
      <c r="J11" s="118"/>
      <c r="K11" s="118"/>
      <c r="L11" s="118"/>
      <c r="M11" s="118">
        <f>пн!G30</f>
        <v>0</v>
      </c>
      <c r="N11" s="118"/>
      <c r="O11" s="118"/>
      <c r="P11" s="118"/>
      <c r="Q11" s="118"/>
      <c r="R11" s="119"/>
      <c r="S11" s="118">
        <f>'вт-2'!$F$27</f>
        <v>4.32</v>
      </c>
      <c r="T11" s="119"/>
      <c r="U11" s="119"/>
      <c r="V11" s="118"/>
      <c r="W11" s="119" t="e">
        <f>'пн-1'!$F$30</f>
        <v>#REF!</v>
      </c>
      <c r="X11" s="120" t="e">
        <f t="shared" ref="X11:X36" si="2">SUM(C11:W11)</f>
        <v>#REF!</v>
      </c>
      <c r="Y11" s="120">
        <v>80</v>
      </c>
      <c r="Z11" s="118" t="e">
        <f t="shared" si="1"/>
        <v>#REF!</v>
      </c>
    </row>
    <row r="12" spans="1:26" ht="17.25" customHeight="1" thickBot="1" x14ac:dyDescent="0.35">
      <c r="A12" s="128">
        <v>8</v>
      </c>
      <c r="B12" s="118" t="s">
        <v>55</v>
      </c>
      <c r="C12" s="118">
        <f>пн1!G31</f>
        <v>7.8839999999999995</v>
      </c>
      <c r="D12" s="118"/>
      <c r="E12" s="118" t="e">
        <f>ср1!$F$28</f>
        <v>#REF!</v>
      </c>
      <c r="F12" s="118">
        <f>чт1!$G$28</f>
        <v>7.8839999999999995</v>
      </c>
      <c r="G12" s="118"/>
      <c r="H12" s="118">
        <f>пн21!F30</f>
        <v>7.8839999999999995</v>
      </c>
      <c r="I12" s="118"/>
      <c r="J12" s="118">
        <f>ср21!$F$27</f>
        <v>7.8839999999999995</v>
      </c>
      <c r="K12" s="118">
        <f>чт21!$F$27</f>
        <v>7.8839999999999995</v>
      </c>
      <c r="L12" s="118"/>
      <c r="M12" s="118">
        <f>пн!G31</f>
        <v>0</v>
      </c>
      <c r="N12" s="118"/>
      <c r="O12" s="118">
        <f>ср!$F$28</f>
        <v>7.8839999999999995</v>
      </c>
      <c r="P12" s="118" t="e">
        <f>чт!#REF!</f>
        <v>#REF!</v>
      </c>
      <c r="Q12" s="118"/>
      <c r="R12" s="119">
        <f>'пн-2'!$F$30</f>
        <v>7.8839999999999995</v>
      </c>
      <c r="S12" s="118"/>
      <c r="T12" s="119">
        <f>'ср-2'!$F$27</f>
        <v>7.8839999999999995</v>
      </c>
      <c r="U12" s="119">
        <f>'чт-2'!$F$27</f>
        <v>7.8839999999999995</v>
      </c>
      <c r="V12" s="118"/>
      <c r="W12" s="119" t="e">
        <f>'пн-1'!$F$31</f>
        <v>#REF!</v>
      </c>
      <c r="X12" s="120" t="e">
        <f t="shared" si="2"/>
        <v>#REF!</v>
      </c>
      <c r="Y12" s="120">
        <v>650</v>
      </c>
      <c r="Z12" s="118" t="e">
        <f t="shared" si="1"/>
        <v>#REF!</v>
      </c>
    </row>
    <row r="13" spans="1:26" ht="17.25" customHeight="1" thickBot="1" x14ac:dyDescent="0.35">
      <c r="A13" s="128">
        <v>9</v>
      </c>
      <c r="B13" s="118" t="s">
        <v>67</v>
      </c>
      <c r="C13" s="118">
        <f>пн1!G32</f>
        <v>10.8</v>
      </c>
      <c r="D13" s="118"/>
      <c r="E13" s="118"/>
      <c r="F13" s="118"/>
      <c r="G13" s="118"/>
      <c r="H13" s="118">
        <f>пн21!F31</f>
        <v>10.8</v>
      </c>
      <c r="I13" s="118"/>
      <c r="J13" s="118"/>
      <c r="K13" s="118"/>
      <c r="L13" s="118"/>
      <c r="M13" s="118">
        <f>пн!G32</f>
        <v>0</v>
      </c>
      <c r="N13" s="118"/>
      <c r="O13" s="118"/>
      <c r="P13" s="118"/>
      <c r="Q13" s="118"/>
      <c r="R13" s="119">
        <f>'пн-2'!$F$31</f>
        <v>10.8</v>
      </c>
      <c r="S13" s="118"/>
      <c r="T13" s="119"/>
      <c r="U13" s="119"/>
      <c r="V13" s="118"/>
      <c r="W13" s="119" t="e">
        <f>'пн-1'!$F$32</f>
        <v>#REF!</v>
      </c>
      <c r="X13" s="120">
        <v>43</v>
      </c>
      <c r="Y13" s="120">
        <v>10</v>
      </c>
      <c r="Z13" s="118">
        <f t="shared" si="1"/>
        <v>430</v>
      </c>
    </row>
    <row r="14" spans="1:26" ht="17.25" customHeight="1" thickBot="1" x14ac:dyDescent="0.35">
      <c r="A14" s="128">
        <v>10</v>
      </c>
      <c r="B14" s="118" t="s">
        <v>18</v>
      </c>
      <c r="C14" s="118">
        <f>пн1!G33</f>
        <v>8.4996000000000009</v>
      </c>
      <c r="D14" s="118" t="e">
        <f>вт1!#REF!</f>
        <v>#REF!</v>
      </c>
      <c r="E14" s="118" t="e">
        <f>ср1!F30</f>
        <v>#REF!</v>
      </c>
      <c r="F14" s="118">
        <f>чт1!G30</f>
        <v>8.4996000000000009</v>
      </c>
      <c r="G14" s="118">
        <f>пт1!G32</f>
        <v>8.4996000000000009</v>
      </c>
      <c r="H14" s="118">
        <f>пн21!F32</f>
        <v>8.4996000000000009</v>
      </c>
      <c r="I14" s="118">
        <f>вт21!F31</f>
        <v>8.4996000000000009</v>
      </c>
      <c r="J14" s="118">
        <f>ср21!F29</f>
        <v>8.4996000000000009</v>
      </c>
      <c r="K14" s="118">
        <f>чт21!F29</f>
        <v>8.4996000000000009</v>
      </c>
      <c r="L14" s="118">
        <f>пт21!F31</f>
        <v>8.4996000000000009</v>
      </c>
      <c r="M14" s="118">
        <f>пн!G33</f>
        <v>0</v>
      </c>
      <c r="N14" s="118" t="e">
        <f>вт!F33</f>
        <v>#REF!</v>
      </c>
      <c r="O14" s="118">
        <f>ср!F30</f>
        <v>8.4996000000000009</v>
      </c>
      <c r="P14" s="118" t="e">
        <f>чт!#REF!</f>
        <v>#REF!</v>
      </c>
      <c r="Q14" s="118" t="e">
        <f>пт!G32</f>
        <v>#REF!</v>
      </c>
      <c r="R14" s="119">
        <f>'пн-2'!F32</f>
        <v>8.4996000000000009</v>
      </c>
      <c r="S14" s="118">
        <f>'вт-2'!F31</f>
        <v>8.4996000000000009</v>
      </c>
      <c r="T14" s="119">
        <f>'ср-2'!F29</f>
        <v>8.4996000000000009</v>
      </c>
      <c r="U14" s="119">
        <f>'чт-2'!F29</f>
        <v>8.4996000000000009</v>
      </c>
      <c r="V14" s="118">
        <f>пт2!F31</f>
        <v>8.4996000000000009</v>
      </c>
      <c r="W14" s="119" t="e">
        <f>'пн-1'!F33</f>
        <v>#REF!</v>
      </c>
      <c r="X14" s="120" t="e">
        <f t="shared" si="2"/>
        <v>#REF!</v>
      </c>
      <c r="Y14" s="120">
        <v>65</v>
      </c>
      <c r="Z14" s="118" t="e">
        <f t="shared" si="1"/>
        <v>#REF!</v>
      </c>
    </row>
    <row r="15" spans="1:26" ht="17.25" customHeight="1" thickBot="1" x14ac:dyDescent="0.35">
      <c r="A15" s="128">
        <v>11</v>
      </c>
      <c r="B15" s="118" t="s">
        <v>100</v>
      </c>
      <c r="C15" s="118">
        <f>пн1!G34</f>
        <v>1.08</v>
      </c>
      <c r="D15" s="118" t="e">
        <f>вт1!#REF!</f>
        <v>#REF!</v>
      </c>
      <c r="E15" s="118" t="e">
        <f>ср1!F31</f>
        <v>#REF!</v>
      </c>
      <c r="F15" s="118">
        <f>чт1!G31</f>
        <v>1.08</v>
      </c>
      <c r="G15" s="118">
        <f>пт1!G33</f>
        <v>1.08</v>
      </c>
      <c r="H15" s="118">
        <f>пн21!F33</f>
        <v>1.08</v>
      </c>
      <c r="I15" s="118">
        <f>вт21!F32</f>
        <v>1.08</v>
      </c>
      <c r="J15" s="118">
        <f>ср21!F30</f>
        <v>1.08</v>
      </c>
      <c r="K15" s="118">
        <f>чт21!F30</f>
        <v>1.08</v>
      </c>
      <c r="L15" s="118">
        <f>пт21!F32</f>
        <v>1.08</v>
      </c>
      <c r="M15" s="118">
        <f>пн!G34</f>
        <v>0</v>
      </c>
      <c r="N15" s="118" t="e">
        <f>вт!F34</f>
        <v>#REF!</v>
      </c>
      <c r="O15" s="118">
        <f>ср!F31</f>
        <v>0.97199999999999998</v>
      </c>
      <c r="P15" s="118" t="e">
        <f>чт!#REF!</f>
        <v>#REF!</v>
      </c>
      <c r="Q15" s="118" t="e">
        <f>пт!G33</f>
        <v>#REF!</v>
      </c>
      <c r="R15" s="119">
        <f>'пн-2'!F33</f>
        <v>1.08</v>
      </c>
      <c r="S15" s="118">
        <f>'вт-2'!F32</f>
        <v>1.08</v>
      </c>
      <c r="T15" s="119">
        <f>'ср-2'!F30</f>
        <v>1.08</v>
      </c>
      <c r="U15" s="119">
        <f>'чт-2'!F30</f>
        <v>1.08</v>
      </c>
      <c r="V15" s="118">
        <f>пт2!F32</f>
        <v>1.08</v>
      </c>
      <c r="W15" s="119" t="e">
        <f>'пн-1'!F34</f>
        <v>#REF!</v>
      </c>
      <c r="X15" s="120">
        <v>21</v>
      </c>
      <c r="Y15" s="120">
        <v>150</v>
      </c>
      <c r="Z15" s="118">
        <f t="shared" si="1"/>
        <v>3150</v>
      </c>
    </row>
    <row r="16" spans="1:26" ht="17.25" customHeight="1" thickBot="1" x14ac:dyDescent="0.35">
      <c r="A16" s="128">
        <v>12</v>
      </c>
      <c r="B16" s="118" t="s">
        <v>68</v>
      </c>
      <c r="C16" s="118">
        <f>пн1!G35</f>
        <v>10.8</v>
      </c>
      <c r="D16" s="118" t="e">
        <f>вт1!#REF!</f>
        <v>#REF!</v>
      </c>
      <c r="E16" s="118" t="e">
        <f>ср1!F32</f>
        <v>#REF!</v>
      </c>
      <c r="F16" s="118">
        <f>чт1!G32</f>
        <v>10.8</v>
      </c>
      <c r="G16" s="118">
        <f>пт1!$G$34</f>
        <v>10.8</v>
      </c>
      <c r="H16" s="118">
        <f>пн21!F34</f>
        <v>10.8</v>
      </c>
      <c r="I16" s="118">
        <f>вт21!$F$33</f>
        <v>10.8</v>
      </c>
      <c r="J16" s="118">
        <f>ср21!F31</f>
        <v>10.8</v>
      </c>
      <c r="K16" s="118">
        <f>чт21!F31</f>
        <v>10.8</v>
      </c>
      <c r="L16" s="118">
        <f>пт21!F33</f>
        <v>10.8</v>
      </c>
      <c r="M16" s="118">
        <f>пн!G35</f>
        <v>0</v>
      </c>
      <c r="N16" s="118" t="e">
        <f>вт!$F$35</f>
        <v>#REF!</v>
      </c>
      <c r="O16" s="118">
        <f>ср!F32</f>
        <v>10.8</v>
      </c>
      <c r="P16" s="118" t="e">
        <f>чт!#REF!</f>
        <v>#REF!</v>
      </c>
      <c r="Q16" s="118" t="e">
        <f>пт!$G$34</f>
        <v>#REF!</v>
      </c>
      <c r="R16" s="119">
        <f>'пн-2'!F34</f>
        <v>10.8</v>
      </c>
      <c r="S16" s="118">
        <f>'вт-2'!F33</f>
        <v>10.8</v>
      </c>
      <c r="T16" s="119">
        <f>'ср-2'!F31</f>
        <v>10.8</v>
      </c>
      <c r="U16" s="119">
        <f>'чт-2'!F31</f>
        <v>10.8</v>
      </c>
      <c r="V16" s="118">
        <f>пт2!F33</f>
        <v>10.8</v>
      </c>
      <c r="W16" s="119" t="e">
        <f>'пн-1'!F35</f>
        <v>#REF!</v>
      </c>
      <c r="X16" s="120" t="e">
        <f t="shared" si="2"/>
        <v>#REF!</v>
      </c>
      <c r="Y16" s="120">
        <v>90</v>
      </c>
      <c r="Z16" s="118" t="e">
        <f t="shared" si="1"/>
        <v>#REF!</v>
      </c>
    </row>
    <row r="17" spans="1:26" ht="17.25" customHeight="1" thickBot="1" x14ac:dyDescent="0.35">
      <c r="A17" s="128">
        <v>13</v>
      </c>
      <c r="B17" s="129" t="s">
        <v>54</v>
      </c>
      <c r="C17" s="118"/>
      <c r="D17" s="118"/>
      <c r="E17" s="118" t="e">
        <f>ср1!F33</f>
        <v>#REF!</v>
      </c>
      <c r="F17" s="118"/>
      <c r="G17" s="118"/>
      <c r="H17" s="118"/>
      <c r="I17" s="118"/>
      <c r="J17" s="118">
        <f>ср21!F32</f>
        <v>2.0627999999999997</v>
      </c>
      <c r="K17" s="118"/>
      <c r="L17" s="118"/>
      <c r="M17" s="118"/>
      <c r="N17" s="118"/>
      <c r="O17" s="118">
        <f>ср!F33</f>
        <v>2.0627999999999997</v>
      </c>
      <c r="P17" s="118"/>
      <c r="Q17" s="118"/>
      <c r="R17" s="119"/>
      <c r="S17" s="118"/>
      <c r="T17" s="119">
        <f>'ср-2'!F32</f>
        <v>2.0627999999999997</v>
      </c>
      <c r="U17" s="119"/>
      <c r="V17" s="118"/>
      <c r="W17" s="119"/>
      <c r="X17" s="120">
        <v>8.25</v>
      </c>
      <c r="Y17" s="120">
        <v>250</v>
      </c>
      <c r="Z17" s="118">
        <f t="shared" si="1"/>
        <v>2062.5</v>
      </c>
    </row>
    <row r="18" spans="1:26" ht="17.25" customHeight="1" thickBot="1" x14ac:dyDescent="0.35">
      <c r="A18" s="130">
        <v>14</v>
      </c>
      <c r="B18" s="131" t="s">
        <v>46</v>
      </c>
      <c r="C18" s="118">
        <f>пн1!G37</f>
        <v>1.6199999999999999</v>
      </c>
      <c r="D18" s="118" t="e">
        <f>вт1!#REF!</f>
        <v>#REF!</v>
      </c>
      <c r="E18" s="118" t="e">
        <f>ср1!F34</f>
        <v>#REF!</v>
      </c>
      <c r="F18" s="118">
        <f>чт1!$G$34</f>
        <v>1.6199999999999999</v>
      </c>
      <c r="G18" s="118">
        <f>пт1!$G$39</f>
        <v>1.6199999999999999</v>
      </c>
      <c r="H18" s="118">
        <f>пн21!F36</f>
        <v>1.6199999999999999</v>
      </c>
      <c r="I18" s="118">
        <f>вт21!F35</f>
        <v>1.6199999999999999</v>
      </c>
      <c r="J18" s="118">
        <f>ср21!F33</f>
        <v>1.6199999999999999</v>
      </c>
      <c r="K18" s="118">
        <f>чт21!$F$33</f>
        <v>1.6199999999999999</v>
      </c>
      <c r="L18" s="118">
        <f>пт21!$F$38</f>
        <v>1.6199999999999999</v>
      </c>
      <c r="M18" s="118">
        <f>пн!G37</f>
        <v>0</v>
      </c>
      <c r="N18" s="118" t="e">
        <f>вт!$F$37</f>
        <v>#REF!</v>
      </c>
      <c r="O18" s="118">
        <f>ср!F34</f>
        <v>1.6199999999999999</v>
      </c>
      <c r="P18" s="118" t="e">
        <f>чт!#REF!</f>
        <v>#REF!</v>
      </c>
      <c r="Q18" s="118" t="e">
        <f>пт!$G$39</f>
        <v>#REF!</v>
      </c>
      <c r="R18" s="119">
        <f>'пн-2'!$F$36</f>
        <v>1.6199999999999999</v>
      </c>
      <c r="S18" s="118">
        <f>'вт-2'!$F$35</f>
        <v>1.6199999999999999</v>
      </c>
      <c r="T18" s="119">
        <f>'ср-2'!F33</f>
        <v>1.6199999999999999</v>
      </c>
      <c r="U18" s="119">
        <f>'чт-2'!$F$33</f>
        <v>1.6199999999999999</v>
      </c>
      <c r="V18" s="118">
        <f>пт2!$F$38</f>
        <v>1.6199999999999999</v>
      </c>
      <c r="W18" s="119" t="e">
        <f>'пн-1'!$F$37</f>
        <v>#REF!</v>
      </c>
      <c r="X18" s="120" t="e">
        <f t="shared" si="2"/>
        <v>#REF!</v>
      </c>
      <c r="Y18" s="120">
        <v>80</v>
      </c>
      <c r="Z18" s="118" t="e">
        <f t="shared" si="1"/>
        <v>#REF!</v>
      </c>
    </row>
    <row r="19" spans="1:26" ht="15.6" customHeight="1" thickBot="1" x14ac:dyDescent="0.35">
      <c r="A19" s="130">
        <v>15</v>
      </c>
      <c r="B19" s="132" t="s">
        <v>56</v>
      </c>
      <c r="C19" s="118">
        <f>пн1!G38</f>
        <v>4.32</v>
      </c>
      <c r="D19" s="118" t="e">
        <f>вт1!#REF!</f>
        <v>#REF!</v>
      </c>
      <c r="E19" s="118" t="e">
        <f>ср1!F35</f>
        <v>#REF!</v>
      </c>
      <c r="F19" s="118"/>
      <c r="G19" s="118"/>
      <c r="H19" s="118">
        <f>пн21!F37</f>
        <v>4.32</v>
      </c>
      <c r="I19" s="118">
        <f>вт21!F36</f>
        <v>4.32</v>
      </c>
      <c r="J19" s="118">
        <f>ср21!F34</f>
        <v>3.7800000000000002</v>
      </c>
      <c r="K19" s="118"/>
      <c r="L19" s="118"/>
      <c r="M19" s="118">
        <f>пн!G38</f>
        <v>0</v>
      </c>
      <c r="N19" s="118" t="e">
        <f>вт!$F$38</f>
        <v>#REF!</v>
      </c>
      <c r="O19" s="118">
        <f>ср!F35</f>
        <v>3.7800000000000002</v>
      </c>
      <c r="P19" s="118"/>
      <c r="Q19" s="118"/>
      <c r="R19" s="119">
        <f>'пн-2'!$F$37</f>
        <v>4.32</v>
      </c>
      <c r="S19" s="118">
        <f>'вт-2'!$F$36</f>
        <v>4.32</v>
      </c>
      <c r="T19" s="119">
        <f>'ср-2'!F34</f>
        <v>3.7800000000000002</v>
      </c>
      <c r="U19" s="119"/>
      <c r="V19" s="118"/>
      <c r="W19" s="119" t="e">
        <f>'пн-1'!F38</f>
        <v>#REF!</v>
      </c>
      <c r="X19" s="120" t="e">
        <f t="shared" si="2"/>
        <v>#REF!</v>
      </c>
      <c r="Y19" s="120">
        <v>45</v>
      </c>
      <c r="Z19" s="118" t="e">
        <f t="shared" si="1"/>
        <v>#REF!</v>
      </c>
    </row>
    <row r="20" spans="1:26" ht="17.25" customHeight="1" thickBot="1" x14ac:dyDescent="0.35">
      <c r="A20" s="130">
        <v>16</v>
      </c>
      <c r="B20" s="132" t="s">
        <v>101</v>
      </c>
      <c r="C20" s="118">
        <f>пн1!G39</f>
        <v>1.08</v>
      </c>
      <c r="D20" s="118"/>
      <c r="E20" s="118" t="e">
        <f>ср1!F36</f>
        <v>#REF!</v>
      </c>
      <c r="F20" s="118"/>
      <c r="G20" s="118"/>
      <c r="H20" s="118">
        <f>пн21!F38</f>
        <v>1.08</v>
      </c>
      <c r="I20" s="118"/>
      <c r="J20" s="118">
        <f>ср21!F35</f>
        <v>1.08</v>
      </c>
      <c r="K20" s="118"/>
      <c r="L20" s="118"/>
      <c r="M20" s="118">
        <f>пн!G39</f>
        <v>0</v>
      </c>
      <c r="N20" s="118"/>
      <c r="O20" s="118">
        <f>ср!F36</f>
        <v>1.08</v>
      </c>
      <c r="P20" s="118"/>
      <c r="Q20" s="118"/>
      <c r="R20" s="119">
        <f>'пн-2'!$F$38</f>
        <v>1.08</v>
      </c>
      <c r="S20" s="118"/>
      <c r="T20" s="119">
        <f>'ср-2'!F35</f>
        <v>1.08</v>
      </c>
      <c r="U20" s="119"/>
      <c r="V20" s="118"/>
      <c r="W20" s="119" t="e">
        <f>'пн-1'!F39</f>
        <v>#REF!</v>
      </c>
      <c r="X20" s="120">
        <v>8.5</v>
      </c>
      <c r="Y20" s="120">
        <v>190.77</v>
      </c>
      <c r="Z20" s="118">
        <f t="shared" si="1"/>
        <v>1621.5450000000001</v>
      </c>
    </row>
    <row r="21" spans="1:26" ht="17.25" customHeight="1" thickBot="1" x14ac:dyDescent="0.35">
      <c r="A21" s="130">
        <v>17</v>
      </c>
      <c r="B21" s="132" t="s">
        <v>45</v>
      </c>
      <c r="C21" s="118">
        <f>пн1!G40</f>
        <v>0.32400000000000001</v>
      </c>
      <c r="D21" s="118" t="e">
        <f>вт1!#REF!</f>
        <v>#REF!</v>
      </c>
      <c r="E21" s="118" t="e">
        <f>ср1!F37</f>
        <v>#REF!</v>
      </c>
      <c r="F21" s="118">
        <f>чт1!$G$37</f>
        <v>0.32400000000000001</v>
      </c>
      <c r="G21" s="118">
        <f>пт1!$G$38</f>
        <v>0.32400000000000001</v>
      </c>
      <c r="H21" s="118">
        <f>пн21!F39</f>
        <v>0.32400000000000001</v>
      </c>
      <c r="I21" s="118">
        <f>вт21!$F$38</f>
        <v>0.32400000000000001</v>
      </c>
      <c r="J21" s="121">
        <f>ср21!F36</f>
        <v>0.32400000000000001</v>
      </c>
      <c r="K21" s="118">
        <f>чт21!$F$36</f>
        <v>0.32400000000000001</v>
      </c>
      <c r="L21" s="118">
        <f>пт21!$F$37</f>
        <v>0.32400000000000001</v>
      </c>
      <c r="M21" s="118">
        <f>пн!G40</f>
        <v>0</v>
      </c>
      <c r="N21" s="118" t="e">
        <f>вт!$F$40</f>
        <v>#REF!</v>
      </c>
      <c r="O21" s="118">
        <f>ср!F37</f>
        <v>0.32400000000000001</v>
      </c>
      <c r="P21" s="118" t="e">
        <f>чт!#REF!</f>
        <v>#REF!</v>
      </c>
      <c r="Q21" s="118" t="e">
        <f>пт!$G$38</f>
        <v>#REF!</v>
      </c>
      <c r="R21" s="119">
        <f>'пн-2'!$F$39</f>
        <v>0.32400000000000001</v>
      </c>
      <c r="S21" s="118">
        <f>'вт-2'!$F$38</f>
        <v>0.32400000000000001</v>
      </c>
      <c r="T21" s="119">
        <f>'ср-2'!$F$36</f>
        <v>0.32400000000000001</v>
      </c>
      <c r="U21" s="119">
        <f>'чт-2'!$F$36</f>
        <v>0.32400000000000001</v>
      </c>
      <c r="V21" s="118">
        <f>пт2!$F$37</f>
        <v>0.32400000000000001</v>
      </c>
      <c r="W21" s="119" t="e">
        <f>'пн-1'!$F$40</f>
        <v>#REF!</v>
      </c>
      <c r="X21" s="120">
        <v>6.5</v>
      </c>
      <c r="Y21" s="120">
        <v>25</v>
      </c>
      <c r="Z21" s="118">
        <f t="shared" si="1"/>
        <v>162.5</v>
      </c>
    </row>
    <row r="22" spans="1:26" ht="17.25" customHeight="1" thickBot="1" x14ac:dyDescent="0.35">
      <c r="A22" s="130">
        <v>18</v>
      </c>
      <c r="B22" s="132" t="s">
        <v>70</v>
      </c>
      <c r="C22" s="118"/>
      <c r="D22" s="118" t="e">
        <f>вт1!#REF!</f>
        <v>#REF!</v>
      </c>
      <c r="E22" s="118"/>
      <c r="F22" s="118"/>
      <c r="G22" s="118"/>
      <c r="H22" s="118">
        <f>пн21!$F$40</f>
        <v>3.2399999999999998</v>
      </c>
      <c r="I22" s="118"/>
      <c r="J22" s="118"/>
      <c r="K22" s="118"/>
      <c r="L22" s="118"/>
      <c r="M22" s="118"/>
      <c r="N22" s="118" t="e">
        <f>вт!$F$28</f>
        <v>#REF!</v>
      </c>
      <c r="O22" s="118"/>
      <c r="P22" s="118"/>
      <c r="Q22" s="118"/>
      <c r="R22" s="119">
        <f>'пн-2'!$F$40</f>
        <v>3.2399999999999998</v>
      </c>
      <c r="S22" s="118"/>
      <c r="T22" s="119"/>
      <c r="U22" s="119"/>
      <c r="V22" s="118"/>
      <c r="W22" s="119"/>
      <c r="X22" s="120" t="e">
        <f t="shared" si="2"/>
        <v>#REF!</v>
      </c>
      <c r="Y22" s="120">
        <v>80</v>
      </c>
      <c r="Z22" s="118" t="e">
        <f t="shared" si="1"/>
        <v>#REF!</v>
      </c>
    </row>
    <row r="23" spans="1:26" ht="17.25" customHeight="1" thickBot="1" x14ac:dyDescent="0.35">
      <c r="A23" s="130">
        <v>19</v>
      </c>
      <c r="B23" s="132" t="s">
        <v>57</v>
      </c>
      <c r="C23" s="118"/>
      <c r="D23" s="118" t="e">
        <f>вт1!#REF!</f>
        <v>#REF!</v>
      </c>
      <c r="E23" s="118"/>
      <c r="F23" s="118"/>
      <c r="G23" s="118"/>
      <c r="H23" s="118">
        <f>пн21!$F$29</f>
        <v>2.7</v>
      </c>
      <c r="I23" s="118"/>
      <c r="J23" s="118"/>
      <c r="K23" s="118"/>
      <c r="L23" s="118"/>
      <c r="M23" s="118"/>
      <c r="N23" s="118" t="e">
        <f>вт!F30</f>
        <v>#REF!</v>
      </c>
      <c r="O23" s="118"/>
      <c r="P23" s="118"/>
      <c r="Q23" s="118"/>
      <c r="R23" s="119">
        <f>'пн-2'!$F$29</f>
        <v>2.7</v>
      </c>
      <c r="S23" s="118"/>
      <c r="T23" s="119"/>
      <c r="U23" s="119"/>
      <c r="V23" s="118"/>
      <c r="W23" s="119"/>
      <c r="X23" s="120" t="e">
        <f t="shared" si="2"/>
        <v>#REF!</v>
      </c>
      <c r="Y23" s="120">
        <v>80</v>
      </c>
      <c r="Z23" s="118" t="e">
        <f t="shared" si="1"/>
        <v>#REF!</v>
      </c>
    </row>
    <row r="24" spans="1:26" ht="17.25" customHeight="1" thickBot="1" x14ac:dyDescent="0.35">
      <c r="A24" s="130">
        <v>20</v>
      </c>
      <c r="B24" s="132" t="s">
        <v>41</v>
      </c>
      <c r="C24" s="118"/>
      <c r="D24" s="118" t="e">
        <f>вт1!#REF!</f>
        <v>#REF!</v>
      </c>
      <c r="E24" s="118"/>
      <c r="F24" s="118"/>
      <c r="G24" s="118">
        <f>пт1!$G$31</f>
        <v>7.8839999999999995</v>
      </c>
      <c r="H24" s="118"/>
      <c r="I24" s="118">
        <f>вт21!$F$30</f>
        <v>7.8839999999999995</v>
      </c>
      <c r="J24" s="118"/>
      <c r="K24" s="118"/>
      <c r="L24" s="118">
        <f>пт21!$F$30</f>
        <v>7.8839999999999995</v>
      </c>
      <c r="M24" s="118"/>
      <c r="N24" s="118" t="e">
        <f>вт!F31</f>
        <v>#REF!</v>
      </c>
      <c r="O24" s="118"/>
      <c r="P24" s="118"/>
      <c r="Q24" s="118">
        <f>пт!$G$31</f>
        <v>0</v>
      </c>
      <c r="R24" s="119"/>
      <c r="S24" s="118">
        <f>'вт-2'!$F$30</f>
        <v>7.8839999999999995</v>
      </c>
      <c r="T24" s="119"/>
      <c r="U24" s="119"/>
      <c r="V24" s="118">
        <f>пт2!$F$30</f>
        <v>7.8839999999999995</v>
      </c>
      <c r="W24" s="119"/>
      <c r="X24" s="120" t="e">
        <f t="shared" si="2"/>
        <v>#REF!</v>
      </c>
      <c r="Y24" s="120">
        <v>250</v>
      </c>
      <c r="Z24" s="118" t="e">
        <f t="shared" si="1"/>
        <v>#REF!</v>
      </c>
    </row>
    <row r="25" spans="1:26" ht="17.25" customHeight="1" thickBot="1" x14ac:dyDescent="0.35">
      <c r="A25" s="130">
        <v>21</v>
      </c>
      <c r="B25" s="132" t="s">
        <v>66</v>
      </c>
      <c r="C25" s="118"/>
      <c r="D25" s="118" t="e">
        <f>вт1!#REF!</f>
        <v>#REF!</v>
      </c>
      <c r="E25" s="118" t="e">
        <f>ср1!$F$29</f>
        <v>#REF!</v>
      </c>
      <c r="F25" s="118"/>
      <c r="G25" s="118"/>
      <c r="H25" s="118">
        <f>пн21!$F$28</f>
        <v>10.26</v>
      </c>
      <c r="I25" s="118"/>
      <c r="J25" s="118"/>
      <c r="K25" s="118">
        <f>чт21!$F$38</f>
        <v>4.8599999999999994</v>
      </c>
      <c r="L25" s="118"/>
      <c r="M25" s="118"/>
      <c r="N25" s="118" t="e">
        <f>вт!F32</f>
        <v>#REF!</v>
      </c>
      <c r="O25" s="118">
        <f>ср!$F$29</f>
        <v>4.8599999999999994</v>
      </c>
      <c r="P25" s="118"/>
      <c r="Q25" s="118"/>
      <c r="R25" s="119">
        <f>'пн-2'!$F$28</f>
        <v>10.26</v>
      </c>
      <c r="S25" s="118"/>
      <c r="T25" s="119"/>
      <c r="U25" s="119">
        <f>'чт-2'!$F$38</f>
        <v>4.8599999999999994</v>
      </c>
      <c r="V25" s="118"/>
      <c r="W25" s="119"/>
      <c r="X25" s="120">
        <v>60.5</v>
      </c>
      <c r="Y25" s="120">
        <v>160</v>
      </c>
      <c r="Z25" s="118">
        <f t="shared" si="1"/>
        <v>9680</v>
      </c>
    </row>
    <row r="26" spans="1:26" ht="17.25" customHeight="1" thickBot="1" x14ac:dyDescent="0.35">
      <c r="A26" s="128">
        <v>22</v>
      </c>
      <c r="B26" s="118" t="s">
        <v>76</v>
      </c>
      <c r="C26" s="118"/>
      <c r="D26" s="118" t="e">
        <f>вт1!#REF!</f>
        <v>#REF!</v>
      </c>
      <c r="E26" s="118"/>
      <c r="F26" s="118"/>
      <c r="G26" s="118"/>
      <c r="H26" s="118"/>
      <c r="I26" s="118">
        <f>вт21!F34</f>
        <v>21.6</v>
      </c>
      <c r="J26" s="118"/>
      <c r="K26" s="118"/>
      <c r="L26" s="118"/>
      <c r="M26" s="118"/>
      <c r="N26" s="118" t="e">
        <f>вт!F36</f>
        <v>#REF!</v>
      </c>
      <c r="O26" s="118"/>
      <c r="P26" s="118"/>
      <c r="Q26" s="118"/>
      <c r="R26" s="119"/>
      <c r="S26" s="118">
        <f>'вт-2'!$F$34</f>
        <v>21.6</v>
      </c>
      <c r="T26" s="119"/>
      <c r="U26" s="119"/>
      <c r="V26" s="118"/>
      <c r="W26" s="119"/>
      <c r="X26" s="120" t="e">
        <f t="shared" si="2"/>
        <v>#REF!</v>
      </c>
      <c r="Y26" s="120">
        <v>100</v>
      </c>
      <c r="Z26" s="118" t="e">
        <f t="shared" si="1"/>
        <v>#REF!</v>
      </c>
    </row>
    <row r="27" spans="1:26" ht="17.25" customHeight="1" thickBot="1" x14ac:dyDescent="0.35">
      <c r="A27" s="128">
        <v>23</v>
      </c>
      <c r="B27" s="118" t="s">
        <v>78</v>
      </c>
      <c r="C27" s="118"/>
      <c r="D27" s="118" t="e">
        <f>вт1!#REF!</f>
        <v>#REF!</v>
      </c>
      <c r="E27" s="118"/>
      <c r="F27" s="118"/>
      <c r="G27" s="118"/>
      <c r="H27" s="118"/>
      <c r="I27" s="118">
        <f>вт21!$F$37</f>
        <v>1.08</v>
      </c>
      <c r="J27" s="118"/>
      <c r="K27" s="118"/>
      <c r="L27" s="118"/>
      <c r="M27" s="118"/>
      <c r="N27" s="118" t="e">
        <f>вт!$F$39</f>
        <v>#REF!</v>
      </c>
      <c r="O27" s="118"/>
      <c r="P27" s="118"/>
      <c r="Q27" s="118"/>
      <c r="R27" s="119"/>
      <c r="S27" s="118">
        <f>'вт-2'!$F$37</f>
        <v>0.97199999999999998</v>
      </c>
      <c r="T27" s="119"/>
      <c r="U27" s="119"/>
      <c r="V27" s="118"/>
      <c r="W27" s="119"/>
      <c r="X27" s="120">
        <v>4.2</v>
      </c>
      <c r="Y27" s="120">
        <v>131.16999999999999</v>
      </c>
      <c r="Z27" s="118">
        <f t="shared" si="1"/>
        <v>550.91399999999999</v>
      </c>
    </row>
    <row r="28" spans="1:26" ht="17.25" customHeight="1" thickBot="1" x14ac:dyDescent="0.35">
      <c r="A28" s="128">
        <v>24</v>
      </c>
      <c r="B28" s="118" t="s">
        <v>44</v>
      </c>
      <c r="C28" s="118"/>
      <c r="D28" s="118" t="e">
        <f>вт1!#REF!</f>
        <v>#REF!</v>
      </c>
      <c r="E28" s="118" t="e">
        <f>ср1!$F$38</f>
        <v>#REF!</v>
      </c>
      <c r="F28" s="118"/>
      <c r="G28" s="118">
        <f>пт1!$G$37</f>
        <v>0.432</v>
      </c>
      <c r="H28" s="118"/>
      <c r="I28" s="118">
        <f>вт21!$F$39</f>
        <v>0.432</v>
      </c>
      <c r="J28" s="118">
        <f>ср21!$F$39</f>
        <v>0.432</v>
      </c>
      <c r="K28" s="118">
        <f>чт21!$F$35</f>
        <v>0.432</v>
      </c>
      <c r="L28" s="118">
        <f>пт21!$F$36</f>
        <v>0.432</v>
      </c>
      <c r="M28" s="118"/>
      <c r="N28" s="118" t="e">
        <f>вт!$F$41</f>
        <v>#REF!</v>
      </c>
      <c r="O28" s="118">
        <f>ср!F38</f>
        <v>0.432</v>
      </c>
      <c r="P28" s="118"/>
      <c r="Q28" s="118" t="e">
        <f>пт!$G$37</f>
        <v>#REF!</v>
      </c>
      <c r="R28" s="119"/>
      <c r="S28" s="118">
        <f>'вт-2'!$F$39</f>
        <v>0.432</v>
      </c>
      <c r="T28" s="119">
        <f>'ср-2'!$F$39</f>
        <v>0.432</v>
      </c>
      <c r="U28" s="119">
        <f>'чт-2'!$F$35</f>
        <v>0.432</v>
      </c>
      <c r="V28" s="118">
        <f>пт2!$F$36</f>
        <v>0.432</v>
      </c>
      <c r="W28" s="119"/>
      <c r="X28" s="120">
        <v>13</v>
      </c>
      <c r="Y28" s="120">
        <v>40</v>
      </c>
      <c r="Z28" s="118">
        <f t="shared" si="1"/>
        <v>520</v>
      </c>
    </row>
    <row r="29" spans="1:26" ht="17.25" customHeight="1" thickBot="1" x14ac:dyDescent="0.35">
      <c r="A29" s="128">
        <v>25</v>
      </c>
      <c r="B29" s="118" t="s">
        <v>84</v>
      </c>
      <c r="C29" s="118"/>
      <c r="D29" s="118"/>
      <c r="E29" s="118" t="e">
        <f>ср1!$F$39</f>
        <v>#REF!</v>
      </c>
      <c r="F29" s="118"/>
      <c r="G29" s="118"/>
      <c r="H29" s="118"/>
      <c r="I29" s="118"/>
      <c r="J29" s="118">
        <f>ср21!$F$38</f>
        <v>3.2399999999999998</v>
      </c>
      <c r="K29" s="118"/>
      <c r="L29" s="118"/>
      <c r="M29" s="118"/>
      <c r="N29" s="118"/>
      <c r="O29" s="118">
        <f>ср!F39</f>
        <v>3.2399999999999998</v>
      </c>
      <c r="P29" s="118"/>
      <c r="Q29" s="118"/>
      <c r="R29" s="119"/>
      <c r="S29" s="118"/>
      <c r="T29" s="119">
        <f>'ср-2'!$F$38</f>
        <v>3.2399999999999998</v>
      </c>
      <c r="U29" s="119"/>
      <c r="V29" s="118"/>
      <c r="W29" s="119"/>
      <c r="X29" s="120" t="e">
        <f t="shared" si="2"/>
        <v>#REF!</v>
      </c>
      <c r="Y29" s="120">
        <v>80</v>
      </c>
      <c r="Z29" s="118" t="e">
        <f t="shared" si="1"/>
        <v>#REF!</v>
      </c>
    </row>
    <row r="30" spans="1:26" ht="17.25" customHeight="1" thickBot="1" x14ac:dyDescent="0.35">
      <c r="A30" s="128">
        <v>26</v>
      </c>
      <c r="B30" s="118" t="s">
        <v>90</v>
      </c>
      <c r="C30" s="118"/>
      <c r="D30" s="118"/>
      <c r="E30" s="118"/>
      <c r="F30" s="118">
        <f>чт1!$G$33</f>
        <v>1.6199999999999999</v>
      </c>
      <c r="G30" s="118"/>
      <c r="H30" s="118"/>
      <c r="I30" s="118"/>
      <c r="J30" s="118"/>
      <c r="K30" s="118">
        <f>чт21!$F$32</f>
        <v>1.6199999999999999</v>
      </c>
      <c r="L30" s="118"/>
      <c r="M30" s="118"/>
      <c r="N30" s="118"/>
      <c r="O30" s="118"/>
      <c r="P30" s="118" t="e">
        <f>чт!#REF!</f>
        <v>#REF!</v>
      </c>
      <c r="Q30" s="118"/>
      <c r="R30" s="119"/>
      <c r="S30" s="118"/>
      <c r="T30" s="119"/>
      <c r="U30" s="119">
        <f>'чт-2'!$F$32</f>
        <v>1.6199999999999999</v>
      </c>
      <c r="V30" s="118"/>
      <c r="W30" s="119"/>
      <c r="X30" s="120" t="e">
        <f t="shared" si="2"/>
        <v>#REF!</v>
      </c>
      <c r="Y30" s="120">
        <v>350</v>
      </c>
      <c r="Z30" s="118" t="e">
        <f t="shared" si="1"/>
        <v>#REF!</v>
      </c>
    </row>
    <row r="31" spans="1:26" ht="17.25" customHeight="1" thickBot="1" x14ac:dyDescent="0.35">
      <c r="A31" s="128">
        <v>27</v>
      </c>
      <c r="B31" s="118" t="s">
        <v>43</v>
      </c>
      <c r="C31" s="118"/>
      <c r="D31" s="118"/>
      <c r="E31" s="118"/>
      <c r="F31" s="118">
        <f>чт1!$G$35</f>
        <v>4.32</v>
      </c>
      <c r="G31" s="118">
        <f>пт1!$G$36</f>
        <v>3.7800000000000002</v>
      </c>
      <c r="H31" s="118"/>
      <c r="I31" s="118"/>
      <c r="J31" s="118"/>
      <c r="K31" s="118">
        <f>чт21!$F$34</f>
        <v>3.7800000000000002</v>
      </c>
      <c r="L31" s="118">
        <f>пт21!$F$35</f>
        <v>3.7800000000000002</v>
      </c>
      <c r="M31" s="118"/>
      <c r="N31" s="118"/>
      <c r="O31" s="118"/>
      <c r="P31" s="118" t="e">
        <f>чт!#REF!</f>
        <v>#REF!</v>
      </c>
      <c r="Q31" s="118">
        <f>пт!$G$36</f>
        <v>0</v>
      </c>
      <c r="R31" s="119"/>
      <c r="S31" s="118"/>
      <c r="T31" s="119"/>
      <c r="U31" s="119">
        <f>'чт-2'!$F$34</f>
        <v>3.7800000000000002</v>
      </c>
      <c r="V31" s="118">
        <f>пт2!$F$35</f>
        <v>3.7800000000000002</v>
      </c>
      <c r="W31" s="119"/>
      <c r="X31" s="120" t="e">
        <f t="shared" si="2"/>
        <v>#REF!</v>
      </c>
      <c r="Y31" s="120">
        <v>40</v>
      </c>
      <c r="Z31" s="118" t="e">
        <f t="shared" si="1"/>
        <v>#REF!</v>
      </c>
    </row>
    <row r="32" spans="1:26" ht="17.25" customHeight="1" thickBot="1" x14ac:dyDescent="0.35">
      <c r="A32" s="128">
        <v>28</v>
      </c>
      <c r="B32" s="118" t="s">
        <v>83</v>
      </c>
      <c r="C32" s="118"/>
      <c r="D32" s="118"/>
      <c r="E32" s="118"/>
      <c r="F32" s="118">
        <f>чт1!$G$36</f>
        <v>3.7800000000000002</v>
      </c>
      <c r="G32" s="118"/>
      <c r="H32" s="118"/>
      <c r="I32" s="118"/>
      <c r="J32" s="118">
        <f>ср21!$F$37</f>
        <v>4.32</v>
      </c>
      <c r="K32" s="118"/>
      <c r="L32" s="118"/>
      <c r="M32" s="118"/>
      <c r="N32" s="118"/>
      <c r="O32" s="118"/>
      <c r="P32" s="118" t="e">
        <f>чт!#REF!</f>
        <v>#REF!</v>
      </c>
      <c r="Q32" s="118"/>
      <c r="R32" s="119"/>
      <c r="S32" s="118"/>
      <c r="T32" s="119">
        <f>'ср-2'!$F$37</f>
        <v>4.32</v>
      </c>
      <c r="U32" s="119"/>
      <c r="V32" s="118"/>
      <c r="W32" s="119"/>
      <c r="X32" s="120" t="e">
        <f t="shared" si="2"/>
        <v>#REF!</v>
      </c>
      <c r="Y32" s="120">
        <v>80</v>
      </c>
      <c r="Z32" s="118" t="e">
        <f t="shared" si="1"/>
        <v>#REF!</v>
      </c>
    </row>
    <row r="33" spans="1:26" ht="17.25" customHeight="1" thickBot="1" x14ac:dyDescent="0.35">
      <c r="A33" s="128">
        <v>29</v>
      </c>
      <c r="B33" s="118" t="s">
        <v>17</v>
      </c>
      <c r="C33" s="118">
        <f>пн1!$G$36</f>
        <v>0.1404</v>
      </c>
      <c r="D33" s="118"/>
      <c r="E33" s="118"/>
      <c r="F33" s="118"/>
      <c r="G33" s="118">
        <f>пт1!$G$35</f>
        <v>0.1404</v>
      </c>
      <c r="H33" s="118">
        <f>пн21!$F$35</f>
        <v>0.1404</v>
      </c>
      <c r="I33" s="118"/>
      <c r="J33" s="118"/>
      <c r="K33" s="118"/>
      <c r="L33" s="118">
        <f>пт21!$F$34</f>
        <v>0.1404</v>
      </c>
      <c r="M33" s="118">
        <f>пн!$G$36</f>
        <v>0</v>
      </c>
      <c r="N33" s="118"/>
      <c r="O33" s="118"/>
      <c r="P33" s="118"/>
      <c r="Q33" s="118" t="e">
        <f>пт!$G$35</f>
        <v>#REF!</v>
      </c>
      <c r="R33" s="119">
        <f>'пн-2'!$F$35</f>
        <v>0.1404</v>
      </c>
      <c r="S33" s="118"/>
      <c r="T33" s="119"/>
      <c r="U33" s="119"/>
      <c r="V33" s="118">
        <f>пт2!$F$34</f>
        <v>0.1404</v>
      </c>
      <c r="W33" s="119" t="e">
        <f>'пн-1'!$F$36</f>
        <v>#REF!</v>
      </c>
      <c r="X33" s="120">
        <v>1.1000000000000001</v>
      </c>
      <c r="Y33" s="120">
        <v>1450</v>
      </c>
      <c r="Z33" s="118">
        <f t="shared" si="1"/>
        <v>1595.0000000000002</v>
      </c>
    </row>
    <row r="34" spans="1:26" ht="17.25" customHeight="1" thickBot="1" x14ac:dyDescent="0.35">
      <c r="A34" s="133">
        <v>30</v>
      </c>
      <c r="B34" s="121" t="s">
        <v>91</v>
      </c>
      <c r="C34" s="121"/>
      <c r="D34" s="121"/>
      <c r="E34" s="121"/>
      <c r="F34" s="121">
        <f>чт1!$G$38</f>
        <v>3.2399999999999998</v>
      </c>
      <c r="G34" s="121"/>
      <c r="H34" s="121"/>
      <c r="I34" s="121"/>
      <c r="J34" s="121"/>
      <c r="K34" s="121">
        <f>чт21!$F$37</f>
        <v>3.2399999999999998</v>
      </c>
      <c r="L34" s="121"/>
      <c r="M34" s="121"/>
      <c r="N34" s="121"/>
      <c r="O34" s="121"/>
      <c r="P34" s="121" t="e">
        <f>чт!#REF!</f>
        <v>#REF!</v>
      </c>
      <c r="Q34" s="121"/>
      <c r="R34" s="119"/>
      <c r="S34" s="121"/>
      <c r="T34" s="119"/>
      <c r="U34" s="119">
        <f>'чт-2'!$F$37</f>
        <v>3.2399999999999998</v>
      </c>
      <c r="V34" s="121"/>
      <c r="W34" s="119"/>
      <c r="X34" s="120" t="e">
        <f t="shared" si="2"/>
        <v>#REF!</v>
      </c>
      <c r="Y34" s="122">
        <v>230</v>
      </c>
      <c r="Z34" s="118" t="e">
        <f t="shared" si="1"/>
        <v>#REF!</v>
      </c>
    </row>
    <row r="35" spans="1:26" ht="17.25" customHeight="1" thickBot="1" x14ac:dyDescent="0.35">
      <c r="A35" s="133">
        <v>31</v>
      </c>
      <c r="B35" s="121" t="s">
        <v>38</v>
      </c>
      <c r="C35" s="121"/>
      <c r="D35" s="121"/>
      <c r="E35" s="121"/>
      <c r="F35" s="121"/>
      <c r="G35" s="121">
        <f>пт1!$G$28</f>
        <v>3.2399999999999998</v>
      </c>
      <c r="H35" s="121"/>
      <c r="I35" s="121"/>
      <c r="J35" s="121"/>
      <c r="K35" s="121"/>
      <c r="L35" s="121">
        <f>пт21!$F$27</f>
        <v>3.2399999999999998</v>
      </c>
      <c r="M35" s="121"/>
      <c r="N35" s="121"/>
      <c r="O35" s="121"/>
      <c r="P35" s="121"/>
      <c r="Q35" s="121">
        <f>пт!$G$28</f>
        <v>0</v>
      </c>
      <c r="R35" s="119"/>
      <c r="S35" s="121"/>
      <c r="T35" s="119"/>
      <c r="U35" s="119"/>
      <c r="V35" s="121">
        <f>пт2!$F$27</f>
        <v>3.2399999999999998</v>
      </c>
      <c r="W35" s="119"/>
      <c r="X35" s="120">
        <f t="shared" si="2"/>
        <v>9.7199999999999989</v>
      </c>
      <c r="Y35" s="122">
        <v>150</v>
      </c>
      <c r="Z35" s="118">
        <f t="shared" si="1"/>
        <v>1457.9999999999998</v>
      </c>
    </row>
    <row r="36" spans="1:26" ht="17.25" customHeight="1" thickBot="1" x14ac:dyDescent="0.35">
      <c r="A36" s="100">
        <v>32</v>
      </c>
      <c r="B36" s="121" t="s">
        <v>58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13"/>
      <c r="S36" s="102"/>
      <c r="T36" s="113"/>
      <c r="U36" s="113"/>
      <c r="V36" s="102"/>
      <c r="W36" s="113"/>
      <c r="X36" s="120">
        <f t="shared" si="2"/>
        <v>0</v>
      </c>
      <c r="Y36" s="103">
        <v>350</v>
      </c>
      <c r="Z36" s="118">
        <f t="shared" si="1"/>
        <v>0</v>
      </c>
    </row>
    <row r="37" spans="1:26" ht="15" thickBot="1" x14ac:dyDescent="0.3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Z37" s="101">
        <v>212991</v>
      </c>
    </row>
    <row r="38" spans="1:26" ht="14.4" x14ac:dyDescent="0.3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6" ht="17.399999999999999" x14ac:dyDescent="0.3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Y39" s="104"/>
    </row>
    <row r="40" spans="1:26" ht="14.4" x14ac:dyDescent="0.3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6" ht="14.4" x14ac:dyDescent="0.3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3" spans="1:26" ht="14.25" customHeight="1" x14ac:dyDescent="0.3">
      <c r="E43" s="117" t="s">
        <v>132</v>
      </c>
    </row>
  </sheetData>
  <pageMargins left="0.70866141732283472" right="0" top="1.1417322834645669" bottom="0.74803149606299213" header="0.31496062992125984" footer="0.31496062992125984"/>
  <pageSetup scale="5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B7" sqref="B7"/>
    </sheetView>
  </sheetViews>
  <sheetFormatPr defaultColWidth="9.109375" defaultRowHeight="14.25" customHeight="1" x14ac:dyDescent="0.3"/>
  <cols>
    <col min="1" max="1" width="3.33203125" customWidth="1"/>
    <col min="2" max="2" width="22.109375" customWidth="1"/>
    <col min="3" max="4" width="11.33203125" customWidth="1"/>
    <col min="5" max="5" width="11" customWidth="1"/>
    <col min="6" max="6" width="11.109375" customWidth="1"/>
    <col min="7" max="7" width="12.109375" customWidth="1"/>
    <col min="8" max="9" width="9.109375" customWidth="1"/>
  </cols>
  <sheetData>
    <row r="1" spans="1:9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4"/>
      <c r="D2" s="134"/>
      <c r="E2" s="135" t="s">
        <v>127</v>
      </c>
      <c r="F2" s="134"/>
      <c r="G2" s="134"/>
      <c r="H2" s="134"/>
      <c r="I2" s="134"/>
    </row>
    <row r="3" spans="1:9" ht="14.4" x14ac:dyDescent="0.3">
      <c r="A3" s="1"/>
      <c r="B3" s="1"/>
      <c r="C3" s="134"/>
      <c r="D3" s="134"/>
      <c r="E3" s="134"/>
      <c r="F3" s="134"/>
      <c r="G3" s="134"/>
      <c r="H3" s="136"/>
      <c r="I3" s="136" t="s">
        <v>104</v>
      </c>
    </row>
    <row r="4" spans="1:9" ht="14.4" x14ac:dyDescent="0.3">
      <c r="A4" s="1"/>
      <c r="B4" s="1"/>
      <c r="C4" s="134"/>
      <c r="D4" s="134"/>
      <c r="E4" s="134"/>
      <c r="F4" s="134"/>
      <c r="G4" s="134"/>
      <c r="H4" s="136"/>
      <c r="I4" s="137" t="s">
        <v>128</v>
      </c>
    </row>
    <row r="5" spans="1:9" ht="14.4" x14ac:dyDescent="0.3">
      <c r="A5" s="1"/>
      <c r="B5" s="1"/>
      <c r="C5" s="134"/>
      <c r="D5" s="134"/>
      <c r="E5" s="134"/>
      <c r="F5" s="134"/>
      <c r="G5" s="134"/>
      <c r="H5" s="136"/>
      <c r="I5" s="138" t="s">
        <v>129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5.6" x14ac:dyDescent="0.3">
      <c r="A7" s="5" t="s">
        <v>79</v>
      </c>
      <c r="B7" s="1"/>
      <c r="C7" s="1"/>
      <c r="D7" s="1"/>
      <c r="E7" s="1"/>
      <c r="F7" s="1"/>
      <c r="G7" s="1"/>
      <c r="H7" s="1"/>
      <c r="I7" s="1"/>
    </row>
    <row r="8" spans="1:9" ht="14.4" x14ac:dyDescent="0.3">
      <c r="A8" s="158" t="s">
        <v>2</v>
      </c>
      <c r="B8" s="158" t="s">
        <v>3</v>
      </c>
      <c r="C8" s="158" t="s">
        <v>4</v>
      </c>
      <c r="D8" s="170" t="s">
        <v>5</v>
      </c>
      <c r="E8" s="171"/>
      <c r="F8" s="172"/>
      <c r="G8" s="158" t="s">
        <v>6</v>
      </c>
      <c r="H8" s="158" t="s">
        <v>92</v>
      </c>
      <c r="I8" s="158" t="s">
        <v>51</v>
      </c>
    </row>
    <row r="9" spans="1:9" ht="14.4" x14ac:dyDescent="0.3">
      <c r="A9" s="159"/>
      <c r="B9" s="159"/>
      <c r="C9" s="159"/>
      <c r="D9" s="7" t="s">
        <v>9</v>
      </c>
      <c r="E9" s="7" t="s">
        <v>10</v>
      </c>
      <c r="F9" s="8" t="s">
        <v>11</v>
      </c>
      <c r="G9" s="159"/>
      <c r="H9" s="159"/>
      <c r="I9" s="159"/>
    </row>
    <row r="10" spans="1:9" ht="18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29.25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45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60" t="s">
        <v>19</v>
      </c>
      <c r="B17" s="161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17.399999999999999" x14ac:dyDescent="0.3">
      <c r="A19" s="13" t="s">
        <v>20</v>
      </c>
      <c r="B19" s="14"/>
      <c r="C19" s="1"/>
      <c r="D19" s="1"/>
      <c r="E19" s="1"/>
      <c r="F19" s="1"/>
      <c r="G19" s="15"/>
      <c r="H19" s="15"/>
      <c r="I19" s="15"/>
    </row>
    <row r="20" spans="1:9" ht="27.6" x14ac:dyDescent="0.3">
      <c r="A20" s="162" t="s">
        <v>21</v>
      </c>
      <c r="B20" s="16" t="s">
        <v>22</v>
      </c>
      <c r="C20" s="162" t="s">
        <v>23</v>
      </c>
      <c r="D20" s="16" t="s">
        <v>24</v>
      </c>
      <c r="E20" s="162" t="s">
        <v>25</v>
      </c>
      <c r="F20" s="16" t="s">
        <v>26</v>
      </c>
      <c r="G20" s="16" t="s">
        <v>27</v>
      </c>
      <c r="H20" s="1"/>
      <c r="I20" s="1"/>
    </row>
    <row r="21" spans="1:9" ht="55.2" x14ac:dyDescent="0.3">
      <c r="A21" s="163"/>
      <c r="B21" s="17" t="s">
        <v>28</v>
      </c>
      <c r="C21" s="163"/>
      <c r="D21" s="17" t="s">
        <v>29</v>
      </c>
      <c r="E21" s="163"/>
      <c r="F21" s="17" t="s">
        <v>28</v>
      </c>
      <c r="G21" s="17" t="s">
        <v>30</v>
      </c>
      <c r="H21" s="1"/>
      <c r="I21" s="1"/>
    </row>
    <row r="22" spans="1:9" ht="14.4" x14ac:dyDescent="0.3">
      <c r="A22" s="164"/>
      <c r="B22" s="18"/>
      <c r="C22" s="164"/>
      <c r="D22" s="19"/>
      <c r="E22" s="164"/>
      <c r="F22" s="18"/>
      <c r="G22" s="19"/>
      <c r="H22" s="1"/>
      <c r="I22" s="1"/>
    </row>
    <row r="23" spans="1:9" ht="14.4" x14ac:dyDescent="0.3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  <c r="H23" s="1"/>
      <c r="I23" s="1"/>
    </row>
    <row r="24" spans="1:9" ht="15.75" customHeight="1" x14ac:dyDescent="0.3">
      <c r="A24" s="24">
        <v>1</v>
      </c>
      <c r="B24" s="29" t="s">
        <v>34</v>
      </c>
      <c r="C24" s="34">
        <v>0.14499999999999999</v>
      </c>
      <c r="D24" s="34">
        <v>50</v>
      </c>
      <c r="E24" s="32" t="e">
        <f>вт1!#REF!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  <c r="H24" s="1"/>
      <c r="I24" s="1"/>
    </row>
    <row r="25" spans="1:9" ht="14.4" x14ac:dyDescent="0.3">
      <c r="A25" s="24">
        <v>2</v>
      </c>
      <c r="B25" s="24" t="s">
        <v>35</v>
      </c>
      <c r="C25" s="25">
        <v>2.5000000000000001E-2</v>
      </c>
      <c r="D25" s="25">
        <v>30</v>
      </c>
      <c r="E25" s="32" t="e">
        <f>вт1!#REF!</f>
        <v>#REF!</v>
      </c>
      <c r="F25" s="25" t="e">
        <f t="shared" si="0"/>
        <v>#REF!</v>
      </c>
      <c r="G25" s="25" t="e">
        <f t="shared" si="1"/>
        <v>#REF!</v>
      </c>
      <c r="H25" s="1"/>
      <c r="I25" s="1"/>
    </row>
    <row r="26" spans="1:9" ht="14.4" x14ac:dyDescent="0.3">
      <c r="A26" s="24">
        <v>3</v>
      </c>
      <c r="B26" s="24" t="s">
        <v>36</v>
      </c>
      <c r="C26" s="25">
        <v>2.5000000000000001E-2</v>
      </c>
      <c r="D26" s="25">
        <v>65</v>
      </c>
      <c r="E26" s="32" t="e">
        <f>вт1!#REF!</f>
        <v>#REF!</v>
      </c>
      <c r="F26" s="25" t="e">
        <f t="shared" si="0"/>
        <v>#REF!</v>
      </c>
      <c r="G26" s="25" t="e">
        <f t="shared" si="1"/>
        <v>#REF!</v>
      </c>
      <c r="H26" s="1"/>
      <c r="I26" s="1"/>
    </row>
    <row r="27" spans="1:9" ht="16.5" customHeight="1" x14ac:dyDescent="0.3">
      <c r="A27" s="24">
        <v>4</v>
      </c>
      <c r="B27" s="24" t="s">
        <v>37</v>
      </c>
      <c r="C27" s="25">
        <f>пн1!$D$27</f>
        <v>1.2E-2</v>
      </c>
      <c r="D27" s="25">
        <v>1500</v>
      </c>
      <c r="E27" s="32" t="e">
        <f>вт1!#REF!</f>
        <v>#REF!</v>
      </c>
      <c r="F27" s="25" t="e">
        <f t="shared" si="0"/>
        <v>#REF!</v>
      </c>
      <c r="G27" s="25" t="e">
        <f t="shared" si="1"/>
        <v>#REF!</v>
      </c>
      <c r="H27" s="1"/>
      <c r="I27" s="1"/>
    </row>
    <row r="28" spans="1:9" ht="14.4" x14ac:dyDescent="0.3">
      <c r="A28" s="24">
        <v>5</v>
      </c>
      <c r="B28" s="24" t="s">
        <v>55</v>
      </c>
      <c r="C28" s="27">
        <f>пн1!$D$31</f>
        <v>7.2999999999999995E-2</v>
      </c>
      <c r="D28" s="25">
        <v>650</v>
      </c>
      <c r="E28" s="32" t="e">
        <f>вт1!#REF!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4.4" x14ac:dyDescent="0.3">
      <c r="A29" s="24">
        <v>6</v>
      </c>
      <c r="B29" s="24" t="s">
        <v>66</v>
      </c>
      <c r="C29" s="37">
        <v>4.4999999999999998E-2</v>
      </c>
      <c r="D29" s="25">
        <v>160</v>
      </c>
      <c r="E29" s="32" t="e">
        <f>вт1!#REF!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5" thickBot="1" x14ac:dyDescent="0.35">
      <c r="A30" s="24">
        <v>7</v>
      </c>
      <c r="B30" s="24" t="s">
        <v>18</v>
      </c>
      <c r="C30" s="28">
        <f>пн1!$D$33</f>
        <v>7.8700000000000006E-2</v>
      </c>
      <c r="D30" s="25">
        <v>65</v>
      </c>
      <c r="E30" s="32" t="e">
        <f>вт1!#REF!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7.25" customHeight="1" thickBot="1" x14ac:dyDescent="0.35">
      <c r="A31" s="24">
        <v>8</v>
      </c>
      <c r="B31" s="24" t="s">
        <v>42</v>
      </c>
      <c r="C31" s="25">
        <v>8.9999999999999993E-3</v>
      </c>
      <c r="D31" s="25">
        <v>150</v>
      </c>
      <c r="E31" s="32" t="e">
        <f>вт1!#REF!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5" thickBot="1" x14ac:dyDescent="0.35">
      <c r="A32" s="24">
        <v>9</v>
      </c>
      <c r="B32" s="24" t="s">
        <v>53</v>
      </c>
      <c r="C32" s="25">
        <v>0.1</v>
      </c>
      <c r="D32" s="25">
        <v>90</v>
      </c>
      <c r="E32" s="32" t="e">
        <f>вт1!#REF!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4.4" x14ac:dyDescent="0.3">
      <c r="A33" s="24">
        <v>10</v>
      </c>
      <c r="B33" s="36" t="s">
        <v>54</v>
      </c>
      <c r="C33" s="28">
        <v>1.9099999999999999E-2</v>
      </c>
      <c r="D33" s="28">
        <v>250</v>
      </c>
      <c r="E33" s="32" t="e">
        <f>вт1!#REF!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4.4" x14ac:dyDescent="0.3">
      <c r="A34" s="24">
        <v>11</v>
      </c>
      <c r="B34" s="24" t="s">
        <v>46</v>
      </c>
      <c r="C34" s="25">
        <v>1.4999999999999999E-2</v>
      </c>
      <c r="D34" s="25">
        <v>80</v>
      </c>
      <c r="E34" s="32" t="e">
        <f>вт1!#REF!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4.4" x14ac:dyDescent="0.3">
      <c r="A35" s="24">
        <v>12</v>
      </c>
      <c r="B35" s="24" t="s">
        <v>56</v>
      </c>
      <c r="C35" s="25">
        <v>3.5000000000000003E-2</v>
      </c>
      <c r="D35" s="25">
        <v>45</v>
      </c>
      <c r="E35" s="32" t="e">
        <f>вт1!#REF!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27.75" customHeight="1" x14ac:dyDescent="0.3">
      <c r="A36" s="24">
        <v>13</v>
      </c>
      <c r="B36" s="24" t="s">
        <v>82</v>
      </c>
      <c r="C36" s="28">
        <f>пн1!$D$39</f>
        <v>0.01</v>
      </c>
      <c r="D36" s="25">
        <v>190.77</v>
      </c>
      <c r="E36" s="32" t="e">
        <f>вт1!#REF!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4.4" x14ac:dyDescent="0.3">
      <c r="A37" s="24">
        <v>14</v>
      </c>
      <c r="B37" s="24" t="s">
        <v>45</v>
      </c>
      <c r="C37" s="25">
        <v>3.0000000000000001E-3</v>
      </c>
      <c r="D37" s="25">
        <v>25</v>
      </c>
      <c r="E37" s="32" t="e">
        <f>вт1!#REF!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4.4" x14ac:dyDescent="0.3">
      <c r="A38" s="24">
        <v>15</v>
      </c>
      <c r="B38" s="24" t="s">
        <v>44</v>
      </c>
      <c r="C38" s="25">
        <v>4.0000000000000001E-3</v>
      </c>
      <c r="D38" s="25">
        <v>40</v>
      </c>
      <c r="E38" s="32" t="e">
        <f>вт1!#REF!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14.4" x14ac:dyDescent="0.3">
      <c r="A39" s="30">
        <v>16</v>
      </c>
      <c r="B39" s="30" t="s">
        <v>84</v>
      </c>
      <c r="C39" s="31">
        <f>чт1!$D$38</f>
        <v>0.03</v>
      </c>
      <c r="D39" s="31">
        <v>80</v>
      </c>
      <c r="E39" s="32" t="e">
        <f>вт1!#REF!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4.4" x14ac:dyDescent="0.3">
      <c r="A40" s="30">
        <v>17</v>
      </c>
      <c r="B40" s="30"/>
      <c r="C40" s="31"/>
      <c r="D40" s="31"/>
      <c r="E40" s="32"/>
      <c r="F40" s="31">
        <f t="shared" si="0"/>
        <v>0</v>
      </c>
      <c r="G40" s="25">
        <f t="shared" si="1"/>
        <v>0</v>
      </c>
      <c r="H40" s="1"/>
      <c r="I40" s="1"/>
    </row>
    <row r="41" spans="1:9" ht="14.4" x14ac:dyDescent="0.3">
      <c r="A41" s="24">
        <v>18</v>
      </c>
      <c r="B41" s="30"/>
      <c r="C41" s="31"/>
      <c r="D41" s="31"/>
      <c r="E41" s="32"/>
      <c r="F41" s="25">
        <f t="shared" si="0"/>
        <v>0</v>
      </c>
      <c r="G41" s="25">
        <f t="shared" si="1"/>
        <v>0</v>
      </c>
      <c r="H41" s="1"/>
      <c r="I41" s="1"/>
    </row>
    <row r="42" spans="1:9" ht="15.6" x14ac:dyDescent="0.3">
      <c r="A42" s="165" t="s">
        <v>47</v>
      </c>
      <c r="B42" s="166"/>
      <c r="C42" s="167"/>
      <c r="D42" s="25"/>
      <c r="E42" s="168"/>
      <c r="F42" s="169"/>
      <c r="G42" s="25" t="e">
        <f>SUM(G24:G41)</f>
        <v>#REF!</v>
      </c>
      <c r="H42" s="1"/>
      <c r="I42" s="1"/>
    </row>
    <row r="43" spans="1:9" ht="14.4" x14ac:dyDescent="0.3">
      <c r="A43" s="35"/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48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49</v>
      </c>
      <c r="B45" s="1"/>
      <c r="C45" s="1"/>
      <c r="D45" s="1"/>
      <c r="E45" s="1"/>
      <c r="F45" s="1"/>
      <c r="G45" s="1"/>
      <c r="H45" s="1"/>
      <c r="I45" s="1"/>
    </row>
    <row r="46" spans="1:9" ht="15.6" x14ac:dyDescent="0.3">
      <c r="A46" s="5" t="s">
        <v>50</v>
      </c>
      <c r="B46" s="1"/>
      <c r="C46" s="1"/>
      <c r="D46" s="1"/>
      <c r="E46" s="1"/>
      <c r="F46" s="1"/>
      <c r="G46" s="1"/>
      <c r="H46" s="1"/>
      <c r="I46" s="1"/>
    </row>
  </sheetData>
  <mergeCells count="13">
    <mergeCell ref="A42:C42"/>
    <mergeCell ref="E42:F42"/>
    <mergeCell ref="A8:A9"/>
    <mergeCell ref="B8:B9"/>
    <mergeCell ref="C8:C9"/>
    <mergeCell ref="D8:F8"/>
    <mergeCell ref="I8:I9"/>
    <mergeCell ref="A17:B17"/>
    <mergeCell ref="A20:A22"/>
    <mergeCell ref="C20:C22"/>
    <mergeCell ref="E20:E22"/>
    <mergeCell ref="G8:G9"/>
    <mergeCell ref="H8:H9"/>
  </mergeCells>
  <pageMargins left="0" right="0" top="0.74803149606299213" bottom="0" header="0.31496062992125984" footer="0.31496062992125984"/>
  <pageSetup scale="85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workbookViewId="0">
      <selection activeCell="D6" sqref="D6"/>
    </sheetView>
  </sheetViews>
  <sheetFormatPr defaultColWidth="9.109375" defaultRowHeight="14.25" customHeight="1" x14ac:dyDescent="0.3"/>
  <cols>
    <col min="2" max="2" width="4.44140625" customWidth="1"/>
    <col min="3" max="3" width="17.88671875" customWidth="1"/>
    <col min="4" max="4" width="11.44140625" customWidth="1"/>
    <col min="5" max="5" width="14.6640625" customWidth="1"/>
    <col min="6" max="6" width="11.44140625" customWidth="1"/>
    <col min="7" max="7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B3" s="1"/>
      <c r="C3" s="1"/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B4" s="1"/>
      <c r="C4" s="1"/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B5" s="1"/>
      <c r="C5" s="1"/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B6" s="1"/>
      <c r="C6" s="4" t="s">
        <v>59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85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8" t="s">
        <v>2</v>
      </c>
      <c r="C8" s="158" t="s">
        <v>3</v>
      </c>
      <c r="D8" s="158" t="s">
        <v>4</v>
      </c>
      <c r="E8" s="170" t="s">
        <v>5</v>
      </c>
      <c r="F8" s="171"/>
      <c r="G8" s="172"/>
      <c r="H8" s="158" t="s">
        <v>6</v>
      </c>
      <c r="I8" s="158" t="s">
        <v>93</v>
      </c>
      <c r="J8" s="158" t="s">
        <v>51</v>
      </c>
    </row>
    <row r="9" spans="2:10" ht="14.4" x14ac:dyDescent="0.3">
      <c r="B9" s="159"/>
      <c r="C9" s="159"/>
      <c r="D9" s="159"/>
      <c r="E9" s="7" t="s">
        <v>9</v>
      </c>
      <c r="F9" s="7" t="s">
        <v>10</v>
      </c>
      <c r="G9" s="8" t="s">
        <v>11</v>
      </c>
      <c r="H9" s="159"/>
      <c r="I9" s="159"/>
      <c r="J9" s="159"/>
    </row>
    <row r="10" spans="2:10" ht="15.75" customHeight="1" x14ac:dyDescent="0.3">
      <c r="B10" s="6">
        <v>1</v>
      </c>
      <c r="C10" s="9" t="s">
        <v>86</v>
      </c>
      <c r="D10" s="9">
        <v>200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5" customHeight="1" x14ac:dyDescent="0.3">
      <c r="B11" s="6"/>
      <c r="C11" s="9"/>
      <c r="D11" s="9"/>
      <c r="E11" s="9"/>
      <c r="F11" s="9"/>
      <c r="G11" s="9"/>
      <c r="H11" s="9"/>
      <c r="I11" s="9"/>
      <c r="J11" s="9"/>
    </row>
    <row r="12" spans="2:10" ht="29.25" customHeight="1" x14ac:dyDescent="0.3">
      <c r="B12" s="6"/>
      <c r="C12" s="9"/>
      <c r="D12" s="9"/>
      <c r="E12" s="9"/>
      <c r="F12" s="9"/>
      <c r="G12" s="9"/>
      <c r="H12" s="9"/>
      <c r="I12" s="9"/>
      <c r="J12" s="9"/>
    </row>
    <row r="13" spans="2:10" ht="29.25" customHeight="1" x14ac:dyDescent="0.3">
      <c r="B13" s="6">
        <v>2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3</v>
      </c>
      <c r="C14" s="9" t="s">
        <v>135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4</v>
      </c>
      <c r="C15" s="9" t="s">
        <v>136</v>
      </c>
      <c r="D15" s="9">
        <v>200</v>
      </c>
      <c r="E15" s="9"/>
      <c r="F15" s="9"/>
      <c r="G15" s="9"/>
      <c r="H15" s="9">
        <v>50</v>
      </c>
      <c r="I15" s="9"/>
      <c r="J15" s="9">
        <v>391</v>
      </c>
    </row>
    <row r="16" spans="2:10" ht="14.4" x14ac:dyDescent="0.3">
      <c r="B16" s="6">
        <v>5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60" t="s">
        <v>19</v>
      </c>
      <c r="C17" s="161"/>
      <c r="D17" s="11"/>
      <c r="E17" s="11"/>
      <c r="F17" s="11"/>
      <c r="G17" s="11"/>
      <c r="H17" s="11">
        <v>414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7.399999999999999" x14ac:dyDescent="0.3">
      <c r="B19" s="13" t="s">
        <v>20</v>
      </c>
      <c r="C19" s="14"/>
      <c r="D19" s="1"/>
      <c r="E19" s="1"/>
      <c r="F19" s="1"/>
      <c r="G19" s="1"/>
      <c r="H19" s="15"/>
      <c r="I19" s="15"/>
      <c r="J19" s="15"/>
    </row>
    <row r="20" spans="2:10" ht="41.4" x14ac:dyDescent="0.3">
      <c r="B20" s="162" t="s">
        <v>21</v>
      </c>
      <c r="C20" s="16" t="s">
        <v>22</v>
      </c>
      <c r="D20" s="162" t="s">
        <v>23</v>
      </c>
      <c r="E20" s="16" t="s">
        <v>24</v>
      </c>
      <c r="F20" s="162" t="s">
        <v>25</v>
      </c>
      <c r="G20" s="16" t="s">
        <v>26</v>
      </c>
      <c r="H20" s="16" t="s">
        <v>27</v>
      </c>
      <c r="I20" s="1"/>
      <c r="J20" s="1"/>
    </row>
    <row r="21" spans="2:10" ht="34.5" customHeight="1" x14ac:dyDescent="0.3">
      <c r="B21" s="163"/>
      <c r="C21" s="17" t="s">
        <v>28</v>
      </c>
      <c r="D21" s="163"/>
      <c r="E21" s="17" t="s">
        <v>29</v>
      </c>
      <c r="F21" s="163"/>
      <c r="G21" s="17" t="s">
        <v>28</v>
      </c>
      <c r="H21" s="17" t="s">
        <v>30</v>
      </c>
      <c r="I21" s="1"/>
      <c r="J21" s="1"/>
    </row>
    <row r="22" spans="2:10" ht="14.4" hidden="1" x14ac:dyDescent="0.3">
      <c r="B22" s="164"/>
      <c r="C22" s="18"/>
      <c r="D22" s="164"/>
      <c r="E22" s="19"/>
      <c r="F22" s="164"/>
      <c r="G22" s="18"/>
      <c r="H22" s="19"/>
      <c r="I22" s="1"/>
      <c r="J22" s="1"/>
    </row>
    <row r="23" spans="2:10" ht="14.4" x14ac:dyDescent="0.3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  <c r="I23" s="1"/>
      <c r="J23" s="1"/>
    </row>
    <row r="24" spans="2:10" ht="16.5" customHeight="1" x14ac:dyDescent="0.3">
      <c r="B24" s="24">
        <v>1</v>
      </c>
      <c r="C24" s="24" t="s">
        <v>34</v>
      </c>
      <c r="D24" s="25">
        <v>0.09</v>
      </c>
      <c r="E24" s="25">
        <v>50</v>
      </c>
      <c r="F24" s="32">
        <f>пн1!$F$24</f>
        <v>108</v>
      </c>
      <c r="G24" s="25">
        <f t="shared" ref="G24:G41" si="0">PRODUCT(D24,F24)</f>
        <v>9.7199999999999989</v>
      </c>
      <c r="H24" s="25">
        <f t="shared" ref="H24:H41" si="1">PRODUCT(D24:E24,F24)</f>
        <v>486</v>
      </c>
      <c r="I24" s="1"/>
      <c r="J24" s="1"/>
    </row>
    <row r="25" spans="2:10" ht="14.4" x14ac:dyDescent="0.3">
      <c r="B25" s="24">
        <v>2</v>
      </c>
      <c r="C25" s="24" t="s">
        <v>35</v>
      </c>
      <c r="D25" s="25">
        <v>0.03</v>
      </c>
      <c r="E25" s="25">
        <v>30</v>
      </c>
      <c r="F25" s="32">
        <f>пн1!$F$24</f>
        <v>108</v>
      </c>
      <c r="G25" s="25">
        <f t="shared" si="0"/>
        <v>3.2399999999999998</v>
      </c>
      <c r="H25" s="25">
        <f t="shared" si="1"/>
        <v>97.199999999999989</v>
      </c>
      <c r="I25" s="1"/>
      <c r="J25" s="1"/>
    </row>
    <row r="26" spans="2:10" ht="14.4" x14ac:dyDescent="0.3">
      <c r="B26" s="24">
        <v>3</v>
      </c>
      <c r="C26" s="24" t="s">
        <v>36</v>
      </c>
      <c r="D26" s="25">
        <v>6.5000000000000002E-2</v>
      </c>
      <c r="E26" s="25">
        <v>65</v>
      </c>
      <c r="F26" s="32">
        <f>пн1!$F$24</f>
        <v>108</v>
      </c>
      <c r="G26" s="25">
        <f t="shared" si="0"/>
        <v>7.0200000000000005</v>
      </c>
      <c r="H26" s="25">
        <f t="shared" si="1"/>
        <v>456.30000000000007</v>
      </c>
      <c r="I26" s="1"/>
      <c r="J26" s="1"/>
    </row>
    <row r="27" spans="2:10" ht="15.75" customHeight="1" x14ac:dyDescent="0.3">
      <c r="B27" s="24">
        <v>4</v>
      </c>
      <c r="C27" s="24" t="s">
        <v>37</v>
      </c>
      <c r="D27" s="25">
        <f>пн1!$D$27</f>
        <v>1.2E-2</v>
      </c>
      <c r="E27" s="25">
        <v>1500</v>
      </c>
      <c r="F27" s="32">
        <f>пн1!$F$24</f>
        <v>108</v>
      </c>
      <c r="G27" s="25">
        <f t="shared" si="0"/>
        <v>1.296</v>
      </c>
      <c r="H27" s="25">
        <f t="shared" si="1"/>
        <v>1944</v>
      </c>
      <c r="I27" s="1"/>
      <c r="J27" s="1"/>
    </row>
    <row r="28" spans="2:10" ht="14.4" x14ac:dyDescent="0.3">
      <c r="B28" s="24">
        <v>5</v>
      </c>
      <c r="C28" s="24" t="s">
        <v>55</v>
      </c>
      <c r="D28" s="27">
        <f>пн1!$D$31</f>
        <v>7.2999999999999995E-2</v>
      </c>
      <c r="E28" s="25">
        <v>650</v>
      </c>
      <c r="F28" s="32">
        <f>пн1!$F$24</f>
        <v>108</v>
      </c>
      <c r="G28" s="25">
        <f t="shared" si="0"/>
        <v>7.8839999999999995</v>
      </c>
      <c r="H28" s="25">
        <f t="shared" si="1"/>
        <v>5124.5999999999995</v>
      </c>
      <c r="I28" s="1"/>
      <c r="J28" s="1"/>
    </row>
    <row r="29" spans="2:10" ht="14.4" x14ac:dyDescent="0.3">
      <c r="B29" s="24">
        <v>6</v>
      </c>
      <c r="C29" s="24" t="s">
        <v>39</v>
      </c>
      <c r="D29" s="25">
        <f>пн1!$D$29</f>
        <v>4.1000000000000003E-3</v>
      </c>
      <c r="E29" s="25">
        <v>340</v>
      </c>
      <c r="F29" s="32">
        <f>пн1!$F$24</f>
        <v>108</v>
      </c>
      <c r="G29" s="25">
        <f t="shared" si="0"/>
        <v>0.44280000000000003</v>
      </c>
      <c r="H29" s="25">
        <f t="shared" si="1"/>
        <v>150.55200000000002</v>
      </c>
      <c r="I29" s="1"/>
      <c r="J29" s="1"/>
    </row>
    <row r="30" spans="2:10" ht="14.4" x14ac:dyDescent="0.3">
      <c r="B30" s="24">
        <v>7</v>
      </c>
      <c r="C30" s="24" t="s">
        <v>18</v>
      </c>
      <c r="D30" s="28">
        <f>пн1!$D$33</f>
        <v>7.8700000000000006E-2</v>
      </c>
      <c r="E30" s="25">
        <v>65</v>
      </c>
      <c r="F30" s="32">
        <f>пн1!$F$24</f>
        <v>108</v>
      </c>
      <c r="G30" s="25">
        <f t="shared" si="0"/>
        <v>8.4996000000000009</v>
      </c>
      <c r="H30" s="25">
        <f t="shared" si="1"/>
        <v>552.47400000000005</v>
      </c>
      <c r="I30" s="1"/>
      <c r="J30" s="1"/>
    </row>
    <row r="31" spans="2:10" ht="17.25" customHeight="1" x14ac:dyDescent="0.3">
      <c r="B31" s="24">
        <v>8</v>
      </c>
      <c r="C31" s="24" t="s">
        <v>42</v>
      </c>
      <c r="D31" s="25">
        <f>пн1!$D$34</f>
        <v>0.01</v>
      </c>
      <c r="E31" s="25">
        <v>150</v>
      </c>
      <c r="F31" s="32">
        <f>пн1!$F$24</f>
        <v>108</v>
      </c>
      <c r="G31" s="25">
        <f t="shared" si="0"/>
        <v>1.08</v>
      </c>
      <c r="H31" s="25">
        <f t="shared" si="1"/>
        <v>162</v>
      </c>
      <c r="I31" s="1"/>
      <c r="J31" s="1"/>
    </row>
    <row r="32" spans="2:10" ht="14.4" x14ac:dyDescent="0.3">
      <c r="B32" s="24">
        <v>9</v>
      </c>
      <c r="C32" s="24" t="s">
        <v>53</v>
      </c>
      <c r="D32" s="25">
        <v>0.1</v>
      </c>
      <c r="E32" s="25">
        <v>90</v>
      </c>
      <c r="F32" s="32">
        <f>пн1!$F$24</f>
        <v>108</v>
      </c>
      <c r="G32" s="25">
        <f t="shared" si="0"/>
        <v>10.8</v>
      </c>
      <c r="H32" s="25">
        <f t="shared" si="1"/>
        <v>972</v>
      </c>
      <c r="I32" s="1"/>
      <c r="J32" s="1"/>
    </row>
    <row r="33" spans="2:10" ht="15.75" customHeight="1" x14ac:dyDescent="0.3">
      <c r="B33" s="24">
        <v>10</v>
      </c>
      <c r="C33" s="24" t="s">
        <v>90</v>
      </c>
      <c r="D33" s="25">
        <v>1.4999999999999999E-2</v>
      </c>
      <c r="E33" s="25">
        <v>350</v>
      </c>
      <c r="F33" s="32">
        <f>пн1!$F$24</f>
        <v>108</v>
      </c>
      <c r="G33" s="25">
        <f t="shared" si="0"/>
        <v>1.6199999999999999</v>
      </c>
      <c r="H33" s="25">
        <f t="shared" si="1"/>
        <v>567</v>
      </c>
      <c r="I33" s="1"/>
      <c r="J33" s="1"/>
    </row>
    <row r="34" spans="2:10" ht="14.4" x14ac:dyDescent="0.3">
      <c r="B34" s="24">
        <v>11</v>
      </c>
      <c r="C34" s="24" t="s">
        <v>46</v>
      </c>
      <c r="D34" s="25">
        <v>1.4999999999999999E-2</v>
      </c>
      <c r="E34" s="25">
        <v>80</v>
      </c>
      <c r="F34" s="32">
        <f>пн1!$F$24</f>
        <v>108</v>
      </c>
      <c r="G34" s="25">
        <f t="shared" si="0"/>
        <v>1.6199999999999999</v>
      </c>
      <c r="H34" s="25">
        <f t="shared" si="1"/>
        <v>129.6</v>
      </c>
      <c r="I34" s="1"/>
      <c r="J34" s="1"/>
    </row>
    <row r="35" spans="2:10" ht="14.4" x14ac:dyDescent="0.3">
      <c r="B35" s="24">
        <v>12</v>
      </c>
      <c r="C35" s="24" t="s">
        <v>43</v>
      </c>
      <c r="D35" s="25">
        <v>0.04</v>
      </c>
      <c r="E35" s="25">
        <v>40</v>
      </c>
      <c r="F35" s="32">
        <f>пн1!$F$24</f>
        <v>108</v>
      </c>
      <c r="G35" s="25">
        <f t="shared" si="0"/>
        <v>4.32</v>
      </c>
      <c r="H35" s="25">
        <f t="shared" si="1"/>
        <v>172.8</v>
      </c>
      <c r="I35" s="1"/>
      <c r="J35" s="1"/>
    </row>
    <row r="36" spans="2:10" ht="14.4" x14ac:dyDescent="0.3">
      <c r="B36" s="24">
        <v>13</v>
      </c>
      <c r="C36" s="24" t="s">
        <v>83</v>
      </c>
      <c r="D36" s="25">
        <v>3.5000000000000003E-2</v>
      </c>
      <c r="E36" s="25">
        <v>80</v>
      </c>
      <c r="F36" s="32">
        <f>пн1!$F$24</f>
        <v>108</v>
      </c>
      <c r="G36" s="25">
        <f t="shared" si="0"/>
        <v>3.7800000000000002</v>
      </c>
      <c r="H36" s="25">
        <f t="shared" si="1"/>
        <v>302.40000000000003</v>
      </c>
      <c r="I36" s="1"/>
      <c r="J36" s="1"/>
    </row>
    <row r="37" spans="2:10" ht="14.4" x14ac:dyDescent="0.3">
      <c r="B37" s="24">
        <v>14</v>
      </c>
      <c r="C37" s="24" t="s">
        <v>45</v>
      </c>
      <c r="D37" s="25">
        <v>3.0000000000000001E-3</v>
      </c>
      <c r="E37" s="25">
        <v>25</v>
      </c>
      <c r="F37" s="32">
        <f>пн1!$F$24</f>
        <v>108</v>
      </c>
      <c r="G37" s="25">
        <f t="shared" si="0"/>
        <v>0.32400000000000001</v>
      </c>
      <c r="H37" s="25">
        <f t="shared" si="1"/>
        <v>8.1</v>
      </c>
      <c r="I37" s="1"/>
      <c r="J37" s="1"/>
    </row>
    <row r="38" spans="2:10" ht="14.4" x14ac:dyDescent="0.3">
      <c r="B38" s="24">
        <v>15</v>
      </c>
      <c r="C38" s="24" t="s">
        <v>91</v>
      </c>
      <c r="D38" s="25">
        <v>0.03</v>
      </c>
      <c r="E38" s="25">
        <v>230</v>
      </c>
      <c r="F38" s="32">
        <f>пн1!$F$24</f>
        <v>108</v>
      </c>
      <c r="G38" s="25">
        <f t="shared" si="0"/>
        <v>3.2399999999999998</v>
      </c>
      <c r="H38" s="25">
        <f t="shared" si="1"/>
        <v>745.19999999999993</v>
      </c>
      <c r="I38" s="1"/>
      <c r="J38" s="1"/>
    </row>
    <row r="39" spans="2:10" ht="14.4" x14ac:dyDescent="0.3">
      <c r="B39" s="30">
        <v>16</v>
      </c>
      <c r="C39" s="30"/>
      <c r="D39" s="31"/>
      <c r="E39" s="31"/>
      <c r="F39" s="32"/>
      <c r="G39" s="31">
        <f t="shared" si="0"/>
        <v>0</v>
      </c>
      <c r="H39" s="25">
        <f t="shared" si="1"/>
        <v>0</v>
      </c>
      <c r="I39" s="1"/>
      <c r="J39" s="1"/>
    </row>
    <row r="40" spans="2:10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  <c r="I40" s="1"/>
      <c r="J40" s="1"/>
    </row>
    <row r="41" spans="2:10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  <c r="I41" s="1"/>
      <c r="J41" s="1"/>
    </row>
    <row r="42" spans="2:10" ht="15.6" x14ac:dyDescent="0.3">
      <c r="B42" s="165" t="s">
        <v>47</v>
      </c>
      <c r="C42" s="166"/>
      <c r="D42" s="167"/>
      <c r="E42" s="25"/>
      <c r="F42" s="168"/>
      <c r="G42" s="169"/>
      <c r="H42" s="25">
        <f>SUM(H24:H41)</f>
        <v>11870.226000000001</v>
      </c>
      <c r="I42" s="1"/>
      <c r="J42" s="1"/>
    </row>
    <row r="43" spans="2:10" ht="14.4" x14ac:dyDescent="0.3">
      <c r="B43" s="35"/>
      <c r="C43" s="1"/>
      <c r="D43" s="1"/>
      <c r="E43" s="1"/>
      <c r="F43" s="1"/>
      <c r="G43" s="1"/>
      <c r="H43" s="1"/>
      <c r="I43" s="1"/>
      <c r="J43" s="1"/>
    </row>
    <row r="44" spans="2:10" ht="15.6" x14ac:dyDescent="0.3">
      <c r="B44" s="5" t="s">
        <v>48</v>
      </c>
      <c r="C44" s="1"/>
      <c r="D44" s="1"/>
      <c r="E44" s="1"/>
      <c r="F44" s="1"/>
      <c r="G44" s="1"/>
      <c r="H44" s="1"/>
      <c r="I44" s="1"/>
      <c r="J44" s="1"/>
    </row>
    <row r="45" spans="2:10" ht="15.6" x14ac:dyDescent="0.3">
      <c r="B45" s="5" t="s">
        <v>49</v>
      </c>
      <c r="C45" s="1"/>
      <c r="D45" s="1"/>
      <c r="E45" s="1"/>
      <c r="F45" s="1"/>
      <c r="G45" s="1"/>
      <c r="H45" s="1"/>
      <c r="I45" s="1"/>
      <c r="J45" s="1"/>
    </row>
    <row r="46" spans="2:10" ht="15.6" x14ac:dyDescent="0.3">
      <c r="B46" s="5" t="s">
        <v>50</v>
      </c>
      <c r="C46" s="1"/>
      <c r="D46" s="1"/>
      <c r="E46" s="1"/>
      <c r="F46" s="1"/>
      <c r="G46" s="1"/>
      <c r="H46" s="1"/>
      <c r="I46" s="1"/>
      <c r="J46" s="1"/>
    </row>
  </sheetData>
  <mergeCells count="13">
    <mergeCell ref="B42:D42"/>
    <mergeCell ref="F42:G42"/>
    <mergeCell ref="B8:B9"/>
    <mergeCell ref="C8:C9"/>
    <mergeCell ref="D8:D9"/>
    <mergeCell ref="E8:G8"/>
    <mergeCell ref="J8:J9"/>
    <mergeCell ref="B17:C17"/>
    <mergeCell ref="B20:B22"/>
    <mergeCell ref="D20:D22"/>
    <mergeCell ref="F20:F22"/>
    <mergeCell ref="H8:H9"/>
    <mergeCell ref="I8:I9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workbookViewId="0">
      <selection activeCell="C2" sqref="C2:J5"/>
    </sheetView>
  </sheetViews>
  <sheetFormatPr defaultColWidth="9.109375" defaultRowHeight="14.25" customHeight="1" x14ac:dyDescent="0.3"/>
  <cols>
    <col min="2" max="2" width="4.44140625" customWidth="1"/>
    <col min="3" max="3" width="20.109375" customWidth="1"/>
    <col min="5" max="5" width="12.88671875" customWidth="1"/>
    <col min="6" max="6" width="12" customWidth="1"/>
    <col min="7" max="7" width="11" customWidth="1"/>
    <col min="8" max="8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B3" s="1"/>
      <c r="C3" s="1"/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B4" s="1"/>
      <c r="C4" s="1"/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B5" s="1"/>
      <c r="C5" s="1"/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1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8" t="s">
        <v>2</v>
      </c>
      <c r="C8" s="158" t="s">
        <v>3</v>
      </c>
      <c r="D8" s="158" t="s">
        <v>4</v>
      </c>
      <c r="E8" s="170" t="s">
        <v>5</v>
      </c>
      <c r="F8" s="171"/>
      <c r="G8" s="172"/>
      <c r="H8" s="158" t="s">
        <v>6</v>
      </c>
      <c r="I8" s="158" t="s">
        <v>7</v>
      </c>
      <c r="J8" s="158" t="s">
        <v>8</v>
      </c>
    </row>
    <row r="9" spans="2:10" ht="14.4" x14ac:dyDescent="0.3">
      <c r="B9" s="159"/>
      <c r="C9" s="159"/>
      <c r="D9" s="159"/>
      <c r="E9" s="7" t="s">
        <v>9</v>
      </c>
      <c r="F9" s="7" t="s">
        <v>10</v>
      </c>
      <c r="G9" s="8" t="s">
        <v>11</v>
      </c>
      <c r="H9" s="159"/>
      <c r="I9" s="159"/>
      <c r="J9" s="159"/>
    </row>
    <row r="10" spans="2:10" ht="14.4" x14ac:dyDescent="0.3">
      <c r="B10" s="6">
        <v>1</v>
      </c>
      <c r="C10" s="9" t="s">
        <v>12</v>
      </c>
      <c r="D10" s="9">
        <v>250</v>
      </c>
      <c r="E10" s="9">
        <v>2</v>
      </c>
      <c r="F10" s="9">
        <v>3</v>
      </c>
      <c r="G10" s="9">
        <v>5</v>
      </c>
      <c r="H10" s="9">
        <v>127</v>
      </c>
      <c r="I10" s="9">
        <v>11</v>
      </c>
      <c r="J10" s="9">
        <v>39.1</v>
      </c>
    </row>
    <row r="11" spans="2:10" ht="14.4" x14ac:dyDescent="0.3">
      <c r="B11" s="6">
        <v>2</v>
      </c>
      <c r="C11" s="9" t="s">
        <v>13</v>
      </c>
      <c r="D11" s="9">
        <v>135</v>
      </c>
      <c r="E11" s="9">
        <v>8</v>
      </c>
      <c r="F11" s="9">
        <v>8</v>
      </c>
      <c r="G11" s="9">
        <v>37</v>
      </c>
      <c r="H11" s="9">
        <v>222</v>
      </c>
      <c r="I11" s="9">
        <v>21</v>
      </c>
      <c r="J11" s="9">
        <v>168</v>
      </c>
    </row>
    <row r="12" spans="2:10" ht="14.4" x14ac:dyDescent="0.3">
      <c r="B12" s="6">
        <v>3</v>
      </c>
      <c r="C12" s="9" t="s">
        <v>14</v>
      </c>
      <c r="D12" s="9">
        <v>90</v>
      </c>
      <c r="E12" s="9">
        <v>14</v>
      </c>
      <c r="F12" s="9">
        <v>17</v>
      </c>
      <c r="G12" s="9">
        <v>7</v>
      </c>
      <c r="H12" s="9">
        <v>168</v>
      </c>
      <c r="I12" s="9"/>
      <c r="J12" s="9">
        <v>56</v>
      </c>
    </row>
    <row r="13" spans="2:10" ht="27.6" x14ac:dyDescent="0.3">
      <c r="B13" s="6">
        <v>4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5</v>
      </c>
      <c r="C14" s="9" t="s">
        <v>16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60" t="s">
        <v>19</v>
      </c>
      <c r="C17" s="161"/>
      <c r="D17" s="11"/>
      <c r="E17" s="11"/>
      <c r="F17" s="11"/>
      <c r="G17" s="11"/>
      <c r="H17" s="11">
        <v>856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7.399999999999999" x14ac:dyDescent="0.3">
      <c r="B19" s="13" t="s">
        <v>20</v>
      </c>
      <c r="C19" s="14"/>
      <c r="D19" s="1"/>
      <c r="E19" s="1"/>
      <c r="F19" s="1"/>
      <c r="G19" s="1"/>
      <c r="H19" s="15"/>
      <c r="I19" s="15"/>
      <c r="J19" s="15"/>
    </row>
    <row r="20" spans="2:10" ht="41.4" x14ac:dyDescent="0.3">
      <c r="B20" s="162" t="s">
        <v>21</v>
      </c>
      <c r="C20" s="16" t="s">
        <v>22</v>
      </c>
      <c r="D20" s="162" t="s">
        <v>23</v>
      </c>
      <c r="E20" s="16" t="s">
        <v>24</v>
      </c>
      <c r="F20" s="162" t="s">
        <v>25</v>
      </c>
      <c r="G20" s="16" t="s">
        <v>26</v>
      </c>
      <c r="H20" s="16" t="s">
        <v>27</v>
      </c>
      <c r="I20" s="1"/>
      <c r="J20" s="1"/>
    </row>
    <row r="21" spans="2:10" ht="35.25" customHeight="1" thickBot="1" x14ac:dyDescent="0.35">
      <c r="B21" s="163"/>
      <c r="C21" s="17" t="s">
        <v>28</v>
      </c>
      <c r="D21" s="163"/>
      <c r="E21" s="17" t="s">
        <v>29</v>
      </c>
      <c r="F21" s="163"/>
      <c r="G21" s="17" t="s">
        <v>28</v>
      </c>
      <c r="H21" s="17" t="s">
        <v>30</v>
      </c>
      <c r="I21" s="1"/>
      <c r="J21" s="1"/>
    </row>
    <row r="22" spans="2:10" ht="14.4" hidden="1" x14ac:dyDescent="0.3">
      <c r="B22" s="164"/>
      <c r="C22" s="18"/>
      <c r="D22" s="164"/>
      <c r="E22" s="19"/>
      <c r="F22" s="164"/>
      <c r="G22" s="18"/>
      <c r="H22" s="19"/>
      <c r="I22" s="1"/>
      <c r="J22" s="1"/>
    </row>
    <row r="23" spans="2:10" ht="15" thickBot="1" x14ac:dyDescent="0.35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  <c r="I23" s="1"/>
      <c r="J23" s="1"/>
    </row>
    <row r="24" spans="2:10" ht="15" thickBot="1" x14ac:dyDescent="0.35">
      <c r="B24" s="24">
        <v>1</v>
      </c>
      <c r="C24" s="24" t="s">
        <v>34</v>
      </c>
      <c r="D24" s="25">
        <v>0.09</v>
      </c>
      <c r="E24" s="25">
        <v>50</v>
      </c>
      <c r="F24" s="32">
        <f>пн1!$F$24</f>
        <v>108</v>
      </c>
      <c r="G24" s="25">
        <f t="shared" ref="G24:G41" si="0">PRODUCT(D24,F24)</f>
        <v>9.7199999999999989</v>
      </c>
      <c r="H24" s="25">
        <f t="shared" ref="H24:H41" si="1">PRODUCT(D24:E24,F24)</f>
        <v>486</v>
      </c>
      <c r="I24" s="1"/>
      <c r="J24" s="1"/>
    </row>
    <row r="25" spans="2:10" ht="14.4" x14ac:dyDescent="0.3">
      <c r="B25" s="24">
        <v>2</v>
      </c>
      <c r="C25" s="24" t="s">
        <v>35</v>
      </c>
      <c r="D25" s="25">
        <v>2.5000000000000001E-2</v>
      </c>
      <c r="E25" s="25">
        <v>35</v>
      </c>
      <c r="F25" s="32">
        <f>пн1!$F$24</f>
        <v>108</v>
      </c>
      <c r="G25" s="25">
        <f t="shared" si="0"/>
        <v>2.7</v>
      </c>
      <c r="H25" s="25">
        <f t="shared" si="1"/>
        <v>94.5</v>
      </c>
      <c r="I25" s="1"/>
      <c r="J25" s="1"/>
    </row>
    <row r="26" spans="2:10" ht="15" thickBot="1" x14ac:dyDescent="0.35">
      <c r="B26" s="24">
        <v>3</v>
      </c>
      <c r="C26" s="24" t="s">
        <v>36</v>
      </c>
      <c r="D26" s="25">
        <v>6.5000000000000002E-2</v>
      </c>
      <c r="E26" s="25">
        <v>65</v>
      </c>
      <c r="F26" s="32">
        <f>пн1!$F$24</f>
        <v>108</v>
      </c>
      <c r="G26" s="25">
        <f t="shared" si="0"/>
        <v>7.0200000000000005</v>
      </c>
      <c r="H26" s="25">
        <f t="shared" si="1"/>
        <v>456.30000000000007</v>
      </c>
      <c r="I26" s="1"/>
      <c r="J26" s="1"/>
    </row>
    <row r="27" spans="2:10" ht="15" thickBot="1" x14ac:dyDescent="0.35">
      <c r="B27" s="24">
        <v>4</v>
      </c>
      <c r="C27" s="24" t="s">
        <v>37</v>
      </c>
      <c r="D27" s="25">
        <f>пн1!$D$27</f>
        <v>1.2E-2</v>
      </c>
      <c r="E27" s="25">
        <v>1500</v>
      </c>
      <c r="F27" s="32">
        <f>пн1!$F$24</f>
        <v>108</v>
      </c>
      <c r="G27" s="25">
        <f t="shared" si="0"/>
        <v>1.296</v>
      </c>
      <c r="H27" s="25">
        <f t="shared" si="1"/>
        <v>1944</v>
      </c>
      <c r="I27" s="1"/>
      <c r="J27" s="1"/>
    </row>
    <row r="28" spans="2:10" ht="15" thickBot="1" x14ac:dyDescent="0.35">
      <c r="B28" s="24">
        <v>5</v>
      </c>
      <c r="C28" s="24" t="s">
        <v>38</v>
      </c>
      <c r="D28" s="25">
        <f>чт1!$D$38</f>
        <v>0.03</v>
      </c>
      <c r="E28" s="25">
        <v>150</v>
      </c>
      <c r="F28" s="32">
        <f>пн1!$F$24</f>
        <v>108</v>
      </c>
      <c r="G28" s="25">
        <f t="shared" si="0"/>
        <v>3.2399999999999998</v>
      </c>
      <c r="H28" s="25">
        <f t="shared" si="1"/>
        <v>486</v>
      </c>
      <c r="I28" s="1"/>
      <c r="J28" s="1"/>
    </row>
    <row r="29" spans="2:10" ht="14.4" x14ac:dyDescent="0.3">
      <c r="B29" s="24">
        <v>6</v>
      </c>
      <c r="C29" s="24" t="s">
        <v>39</v>
      </c>
      <c r="D29" s="25">
        <f>пн1!$D$29</f>
        <v>4.1000000000000003E-3</v>
      </c>
      <c r="E29" s="25">
        <v>340</v>
      </c>
      <c r="F29" s="32">
        <f>пн1!$F$24</f>
        <v>108</v>
      </c>
      <c r="G29" s="25">
        <f t="shared" si="0"/>
        <v>0.44280000000000003</v>
      </c>
      <c r="H29" s="25">
        <f t="shared" si="1"/>
        <v>150.55200000000002</v>
      </c>
      <c r="I29" s="1"/>
      <c r="J29" s="1"/>
    </row>
    <row r="30" spans="2:10" ht="14.4" x14ac:dyDescent="0.3">
      <c r="B30" s="24">
        <v>7</v>
      </c>
      <c r="C30" s="24" t="s">
        <v>40</v>
      </c>
      <c r="D30" s="25">
        <v>0.04</v>
      </c>
      <c r="E30" s="25">
        <v>120</v>
      </c>
      <c r="F30" s="32">
        <f>пн1!$F$24</f>
        <v>108</v>
      </c>
      <c r="G30" s="25">
        <f t="shared" si="0"/>
        <v>4.32</v>
      </c>
      <c r="H30" s="25">
        <f t="shared" si="1"/>
        <v>518.4</v>
      </c>
      <c r="I30" s="1"/>
      <c r="J30" s="1"/>
    </row>
    <row r="31" spans="2:10" ht="14.4" x14ac:dyDescent="0.3">
      <c r="B31" s="24">
        <v>8</v>
      </c>
      <c r="C31" s="24" t="s">
        <v>41</v>
      </c>
      <c r="D31" s="27">
        <f>'пн-2'!$C$30</f>
        <v>7.2999999999999995E-2</v>
      </c>
      <c r="E31" s="25">
        <v>280</v>
      </c>
      <c r="F31" s="32">
        <f>пн1!$F$24</f>
        <v>108</v>
      </c>
      <c r="G31" s="25">
        <f t="shared" si="0"/>
        <v>7.8839999999999995</v>
      </c>
      <c r="H31" s="25">
        <f t="shared" si="1"/>
        <v>2207.5199999999995</v>
      </c>
      <c r="I31" s="1"/>
      <c r="J31" s="1"/>
    </row>
    <row r="32" spans="2:10" ht="14.4" x14ac:dyDescent="0.3">
      <c r="B32" s="24">
        <v>9</v>
      </c>
      <c r="C32" s="24" t="s">
        <v>18</v>
      </c>
      <c r="D32" s="28">
        <f>пн1!$D$33</f>
        <v>7.8700000000000006E-2</v>
      </c>
      <c r="E32" s="25">
        <v>65</v>
      </c>
      <c r="F32" s="32">
        <f>пн1!$F$24</f>
        <v>108</v>
      </c>
      <c r="G32" s="25">
        <f t="shared" si="0"/>
        <v>8.4996000000000009</v>
      </c>
      <c r="H32" s="25">
        <f t="shared" si="1"/>
        <v>552.47400000000005</v>
      </c>
      <c r="I32" s="1"/>
      <c r="J32" s="1"/>
    </row>
    <row r="33" spans="2:10" ht="14.4" x14ac:dyDescent="0.3">
      <c r="B33" s="24">
        <v>10</v>
      </c>
      <c r="C33" s="24" t="s">
        <v>42</v>
      </c>
      <c r="D33" s="25">
        <f>пн1!$D$34</f>
        <v>0.01</v>
      </c>
      <c r="E33" s="25">
        <v>150</v>
      </c>
      <c r="F33" s="32">
        <f>пн1!$F$24</f>
        <v>108</v>
      </c>
      <c r="G33" s="25">
        <f t="shared" si="0"/>
        <v>1.08</v>
      </c>
      <c r="H33" s="25">
        <f t="shared" si="1"/>
        <v>162</v>
      </c>
      <c r="I33" s="1"/>
      <c r="J33" s="1"/>
    </row>
    <row r="34" spans="2:10" ht="14.4" x14ac:dyDescent="0.3">
      <c r="B34" s="24">
        <v>11</v>
      </c>
      <c r="C34" s="24" t="s">
        <v>68</v>
      </c>
      <c r="D34" s="25">
        <v>0.1</v>
      </c>
      <c r="E34" s="25">
        <v>90</v>
      </c>
      <c r="F34" s="32">
        <f>пн1!$F$24</f>
        <v>108</v>
      </c>
      <c r="G34" s="25">
        <f t="shared" si="0"/>
        <v>10.8</v>
      </c>
      <c r="H34" s="25">
        <f t="shared" si="1"/>
        <v>972</v>
      </c>
      <c r="I34" s="1"/>
      <c r="J34" s="1"/>
    </row>
    <row r="35" spans="2:10" ht="14.4" x14ac:dyDescent="0.3">
      <c r="B35" s="24">
        <v>12</v>
      </c>
      <c r="C35" s="29" t="s">
        <v>17</v>
      </c>
      <c r="D35" s="29">
        <f>пн1!$D$36</f>
        <v>1.2999999999999999E-3</v>
      </c>
      <c r="E35" s="29">
        <v>1450</v>
      </c>
      <c r="F35" s="32">
        <f>пн1!$F$24</f>
        <v>108</v>
      </c>
      <c r="G35" s="29">
        <f t="shared" si="0"/>
        <v>0.1404</v>
      </c>
      <c r="H35" s="29">
        <f t="shared" si="1"/>
        <v>203.58</v>
      </c>
      <c r="I35" s="1"/>
      <c r="J35" s="1"/>
    </row>
    <row r="36" spans="2:10" ht="14.4" x14ac:dyDescent="0.3">
      <c r="B36" s="24">
        <v>13</v>
      </c>
      <c r="C36" s="24" t="s">
        <v>43</v>
      </c>
      <c r="D36" s="25">
        <v>3.5000000000000003E-2</v>
      </c>
      <c r="E36" s="25">
        <v>40</v>
      </c>
      <c r="F36" s="32">
        <f>пн1!$F$24</f>
        <v>108</v>
      </c>
      <c r="G36" s="25">
        <f t="shared" si="0"/>
        <v>3.7800000000000002</v>
      </c>
      <c r="H36" s="25">
        <f t="shared" si="1"/>
        <v>151.20000000000002</v>
      </c>
      <c r="I36" s="1"/>
      <c r="J36" s="1"/>
    </row>
    <row r="37" spans="2:10" ht="14.4" x14ac:dyDescent="0.3">
      <c r="B37" s="24">
        <v>14</v>
      </c>
      <c r="C37" s="24" t="s">
        <v>44</v>
      </c>
      <c r="D37" s="25">
        <v>4.0000000000000001E-3</v>
      </c>
      <c r="E37" s="25">
        <v>40</v>
      </c>
      <c r="F37" s="32">
        <f>пн1!$F$24</f>
        <v>108</v>
      </c>
      <c r="G37" s="25">
        <f t="shared" si="0"/>
        <v>0.432</v>
      </c>
      <c r="H37" s="25">
        <f t="shared" si="1"/>
        <v>17.28</v>
      </c>
      <c r="I37" s="1"/>
      <c r="J37" s="1"/>
    </row>
    <row r="38" spans="2:10" ht="14.4" x14ac:dyDescent="0.3">
      <c r="B38" s="24">
        <v>15</v>
      </c>
      <c r="C38" s="24" t="s">
        <v>45</v>
      </c>
      <c r="D38" s="25">
        <v>3.0000000000000001E-3</v>
      </c>
      <c r="E38" s="25">
        <v>25</v>
      </c>
      <c r="F38" s="32">
        <f>пн1!$F$24</f>
        <v>108</v>
      </c>
      <c r="G38" s="25">
        <f t="shared" si="0"/>
        <v>0.32400000000000001</v>
      </c>
      <c r="H38" s="25">
        <f t="shared" si="1"/>
        <v>8.1</v>
      </c>
      <c r="I38" s="1"/>
      <c r="J38" s="1"/>
    </row>
    <row r="39" spans="2:10" ht="14.4" x14ac:dyDescent="0.3">
      <c r="B39" s="30">
        <v>16</v>
      </c>
      <c r="C39" s="24" t="s">
        <v>46</v>
      </c>
      <c r="D39" s="25">
        <v>1.4999999999999999E-2</v>
      </c>
      <c r="E39" s="25">
        <v>80</v>
      </c>
      <c r="F39" s="32">
        <f>пн1!$F$24</f>
        <v>108</v>
      </c>
      <c r="G39" s="25">
        <f t="shared" si="0"/>
        <v>1.6199999999999999</v>
      </c>
      <c r="H39" s="25">
        <f t="shared" si="1"/>
        <v>129.6</v>
      </c>
      <c r="I39" s="1"/>
      <c r="J39" s="1"/>
    </row>
    <row r="40" spans="2:10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  <c r="I40" s="1"/>
      <c r="J40" s="1"/>
    </row>
    <row r="41" spans="2:10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  <c r="I41" s="1"/>
      <c r="J41" s="1"/>
    </row>
    <row r="42" spans="2:10" ht="15.6" x14ac:dyDescent="0.3">
      <c r="B42" s="165" t="s">
        <v>47</v>
      </c>
      <c r="C42" s="166"/>
      <c r="D42" s="167"/>
      <c r="E42" s="25"/>
      <c r="F42" s="168"/>
      <c r="G42" s="169"/>
      <c r="H42" s="25">
        <f>SUM(H24:H41)</f>
        <v>8539.506000000003</v>
      </c>
      <c r="I42" s="1"/>
      <c r="J42" s="1"/>
    </row>
    <row r="43" spans="2:10" ht="14.4" x14ac:dyDescent="0.3">
      <c r="B43" s="35"/>
      <c r="C43" s="1"/>
      <c r="D43" s="1"/>
      <c r="E43" s="1"/>
      <c r="F43" s="1"/>
      <c r="G43" s="1"/>
      <c r="H43" s="1"/>
      <c r="I43" s="1"/>
      <c r="J43" s="1"/>
    </row>
    <row r="44" spans="2:10" ht="15.6" x14ac:dyDescent="0.3">
      <c r="B44" s="5" t="s">
        <v>48</v>
      </c>
      <c r="C44" s="1"/>
      <c r="D44" s="1"/>
      <c r="E44" s="1"/>
      <c r="F44" s="1"/>
      <c r="G44" s="1"/>
      <c r="H44" s="1"/>
      <c r="I44" s="1"/>
      <c r="J44" s="1"/>
    </row>
    <row r="45" spans="2:10" ht="15.6" x14ac:dyDescent="0.3">
      <c r="B45" s="5" t="s">
        <v>49</v>
      </c>
      <c r="C45" s="1"/>
      <c r="D45" s="1"/>
      <c r="E45" s="1"/>
      <c r="F45" s="1"/>
      <c r="G45" s="1"/>
      <c r="H45" s="1"/>
      <c r="I45" s="1"/>
      <c r="J45" s="1"/>
    </row>
    <row r="46" spans="2:10" ht="15.6" x14ac:dyDescent="0.3">
      <c r="B46" s="5" t="s">
        <v>50</v>
      </c>
      <c r="C46" s="1"/>
      <c r="D46" s="1"/>
      <c r="E46" s="1"/>
      <c r="F46" s="1"/>
      <c r="G46" s="1"/>
      <c r="H46" s="1"/>
      <c r="I46" s="1"/>
      <c r="J46" s="1"/>
    </row>
  </sheetData>
  <mergeCells count="13">
    <mergeCell ref="B42:D42"/>
    <mergeCell ref="F42:G42"/>
    <mergeCell ref="B8:B9"/>
    <mergeCell ref="C8:C9"/>
    <mergeCell ref="D8:D9"/>
    <mergeCell ref="E8:G8"/>
    <mergeCell ref="J8:J9"/>
    <mergeCell ref="B17:C17"/>
    <mergeCell ref="B20:B22"/>
    <mergeCell ref="D20:D22"/>
    <mergeCell ref="F20:F22"/>
    <mergeCell ref="H8:H9"/>
    <mergeCell ref="I8:I9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3.33203125" customWidth="1"/>
    <col min="2" max="2" width="23.109375" customWidth="1"/>
    <col min="3" max="3" width="10.5546875" customWidth="1"/>
    <col min="4" max="4" width="12.6640625" customWidth="1"/>
    <col min="5" max="5" width="11.5546875" customWidth="1"/>
    <col min="6" max="6" width="9.6640625" customWidth="1"/>
    <col min="7" max="7" width="10.554687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38" t="s">
        <v>59</v>
      </c>
    </row>
    <row r="6" spans="1:9" ht="15.6" x14ac:dyDescent="0.3">
      <c r="A6" s="5" t="s">
        <v>60</v>
      </c>
    </row>
    <row r="7" spans="1:9" ht="14.4" x14ac:dyDescent="0.3">
      <c r="A7" s="177" t="s">
        <v>61</v>
      </c>
      <c r="B7" s="179" t="s">
        <v>3</v>
      </c>
      <c r="C7" s="179" t="s">
        <v>4</v>
      </c>
      <c r="D7" s="179" t="s">
        <v>5</v>
      </c>
      <c r="E7" s="179"/>
      <c r="F7" s="179"/>
      <c r="G7" s="179" t="s">
        <v>6</v>
      </c>
      <c r="H7" s="179" t="s">
        <v>7</v>
      </c>
      <c r="I7" s="181" t="s">
        <v>51</v>
      </c>
    </row>
    <row r="8" spans="1:9" ht="27.6" x14ac:dyDescent="0.3">
      <c r="A8" s="178"/>
      <c r="B8" s="180"/>
      <c r="C8" s="180"/>
      <c r="D8" s="41" t="s">
        <v>9</v>
      </c>
      <c r="E8" s="41" t="s">
        <v>10</v>
      </c>
      <c r="F8" s="40" t="s">
        <v>11</v>
      </c>
      <c r="G8" s="180"/>
      <c r="H8" s="180"/>
      <c r="I8" s="182"/>
    </row>
    <row r="9" spans="1:9" ht="17.25" customHeight="1" x14ac:dyDescent="0.3">
      <c r="A9" s="39">
        <v>1</v>
      </c>
      <c r="B9" s="42" t="s">
        <v>62</v>
      </c>
      <c r="C9" s="42">
        <v>250</v>
      </c>
      <c r="D9" s="42">
        <v>3</v>
      </c>
      <c r="E9" s="42">
        <v>7</v>
      </c>
      <c r="F9" s="42">
        <v>11</v>
      </c>
      <c r="G9" s="42">
        <v>171</v>
      </c>
      <c r="H9" s="42">
        <v>4</v>
      </c>
      <c r="I9" s="43">
        <v>2019</v>
      </c>
    </row>
    <row r="10" spans="1:9" ht="17.25" customHeight="1" x14ac:dyDescent="0.3">
      <c r="A10" s="39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ht="14.4" x14ac:dyDescent="0.3">
      <c r="A11" s="39">
        <v>3</v>
      </c>
      <c r="B11" s="42" t="s">
        <v>64</v>
      </c>
      <c r="C11" s="42">
        <v>90</v>
      </c>
      <c r="D11" s="42">
        <v>6</v>
      </c>
      <c r="E11" s="42">
        <v>6</v>
      </c>
      <c r="F11" s="42">
        <v>5</v>
      </c>
      <c r="G11" s="42">
        <v>180</v>
      </c>
      <c r="H11" s="42">
        <v>2</v>
      </c>
      <c r="I11" s="43">
        <v>286</v>
      </c>
    </row>
    <row r="12" spans="1:9" ht="30" customHeight="1" x14ac:dyDescent="0.3">
      <c r="A12" s="39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4.4" x14ac:dyDescent="0.3">
      <c r="A13" s="39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4.4" x14ac:dyDescent="0.3">
      <c r="A14" s="39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ht="14.4" x14ac:dyDescent="0.3">
      <c r="A15" s="39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5.6" x14ac:dyDescent="0.3">
      <c r="A16" s="183" t="s">
        <v>19</v>
      </c>
      <c r="B16" s="174"/>
      <c r="C16" s="44"/>
      <c r="D16" s="44"/>
      <c r="E16" s="44"/>
      <c r="F16" s="44"/>
      <c r="G16" s="44">
        <v>854</v>
      </c>
      <c r="H16" s="44"/>
      <c r="I16" s="45"/>
    </row>
    <row r="17" spans="1:9" ht="14.4" x14ac:dyDescent="0.3">
      <c r="A17" s="12"/>
    </row>
    <row r="18" spans="1:9" ht="17.399999999999999" x14ac:dyDescent="0.3">
      <c r="A18" s="13" t="s">
        <v>20</v>
      </c>
      <c r="B18" s="14"/>
      <c r="G18" s="15"/>
      <c r="H18" s="15"/>
      <c r="I18" s="15"/>
    </row>
    <row r="19" spans="1:9" ht="41.4" x14ac:dyDescent="0.3">
      <c r="A19" s="184" t="s">
        <v>21</v>
      </c>
      <c r="B19" s="46" t="s">
        <v>22</v>
      </c>
      <c r="C19" s="186" t="s">
        <v>23</v>
      </c>
      <c r="D19" s="46" t="s">
        <v>24</v>
      </c>
      <c r="E19" s="186" t="s">
        <v>25</v>
      </c>
      <c r="F19" s="47" t="s">
        <v>26</v>
      </c>
      <c r="G19" s="48" t="s">
        <v>27</v>
      </c>
    </row>
    <row r="20" spans="1:9" ht="59.25" customHeight="1" x14ac:dyDescent="0.3">
      <c r="A20" s="185"/>
      <c r="B20" s="49" t="s">
        <v>28</v>
      </c>
      <c r="C20" s="187"/>
      <c r="D20" s="49" t="s">
        <v>29</v>
      </c>
      <c r="E20" s="187"/>
      <c r="F20" s="49" t="s">
        <v>28</v>
      </c>
      <c r="G20" s="50" t="s">
        <v>30</v>
      </c>
    </row>
    <row r="21" spans="1:9" ht="14.4" hidden="1" x14ac:dyDescent="0.3">
      <c r="A21" s="185"/>
      <c r="B21" s="49"/>
      <c r="C21" s="187"/>
      <c r="D21" s="51"/>
      <c r="E21" s="187"/>
      <c r="F21" s="49"/>
      <c r="G21" s="52"/>
    </row>
    <row r="22" spans="1:9" ht="14.4" x14ac:dyDescent="0.3">
      <c r="A22" s="53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6" t="s">
        <v>32</v>
      </c>
    </row>
    <row r="23" spans="1:9" ht="15.75" customHeight="1" x14ac:dyDescent="0.3">
      <c r="A23" s="57">
        <v>1</v>
      </c>
      <c r="B23" s="58" t="s">
        <v>34</v>
      </c>
      <c r="C23" s="59">
        <v>4.4999999999999998E-2</v>
      </c>
      <c r="D23" s="60">
        <v>50</v>
      </c>
      <c r="E23" s="32">
        <f>пн1!$F$24</f>
        <v>108</v>
      </c>
      <c r="F23" s="61">
        <f t="shared" ref="F23:F40" si="0">PRODUCT(C23,E23)</f>
        <v>4.8599999999999994</v>
      </c>
      <c r="G23" s="62">
        <f>PRODUCT(C23:D23,E23)</f>
        <v>243</v>
      </c>
    </row>
    <row r="24" spans="1:9" ht="14.4" x14ac:dyDescent="0.3">
      <c r="A24" s="57">
        <v>2</v>
      </c>
      <c r="B24" s="36" t="s">
        <v>35</v>
      </c>
      <c r="C24" s="28">
        <v>2.5000000000000001E-2</v>
      </c>
      <c r="D24" s="28">
        <v>30</v>
      </c>
      <c r="E24" s="32">
        <f>пн1!$F$24</f>
        <v>108</v>
      </c>
      <c r="F24" s="61">
        <f t="shared" si="0"/>
        <v>2.7</v>
      </c>
      <c r="G24" s="62">
        <f>PRODUCT(C24,D24,E24)</f>
        <v>81</v>
      </c>
    </row>
    <row r="25" spans="1:9" ht="14.4" x14ac:dyDescent="0.3">
      <c r="A25" s="57">
        <v>3</v>
      </c>
      <c r="B25" s="36" t="s">
        <v>36</v>
      </c>
      <c r="C25" s="28">
        <v>2.5000000000000001E-2</v>
      </c>
      <c r="D25" s="28">
        <v>65</v>
      </c>
      <c r="E25" s="32">
        <f>пн1!$F$24</f>
        <v>108</v>
      </c>
      <c r="F25" s="61">
        <f t="shared" si="0"/>
        <v>2.7</v>
      </c>
      <c r="G25" s="62">
        <f>PRODUCT(C25,D25,E25)</f>
        <v>175.5</v>
      </c>
    </row>
    <row r="26" spans="1:9" ht="16.5" customHeight="1" x14ac:dyDescent="0.3">
      <c r="A26" s="57">
        <v>4</v>
      </c>
      <c r="B26" s="36" t="s">
        <v>37</v>
      </c>
      <c r="C26" s="28">
        <f>пн1!$D$27</f>
        <v>1.2E-2</v>
      </c>
      <c r="D26" s="28">
        <v>1500</v>
      </c>
      <c r="E26" s="32">
        <f>пн1!$F$24</f>
        <v>108</v>
      </c>
      <c r="F26" s="61">
        <f t="shared" si="0"/>
        <v>1.296</v>
      </c>
      <c r="G26" s="62">
        <f t="shared" ref="G26:G40" si="1">PRODUCT(C26,E26,D26)</f>
        <v>1944</v>
      </c>
    </row>
    <row r="27" spans="1:9" ht="14.4" x14ac:dyDescent="0.3">
      <c r="A27" s="57">
        <v>5</v>
      </c>
      <c r="B27" s="36" t="s">
        <v>40</v>
      </c>
      <c r="C27" s="28">
        <v>8.0000000000000002E-3</v>
      </c>
      <c r="D27" s="28">
        <v>120</v>
      </c>
      <c r="E27" s="32">
        <f>пн1!$F$24</f>
        <v>108</v>
      </c>
      <c r="F27" s="61">
        <f t="shared" si="0"/>
        <v>0.86399999999999999</v>
      </c>
      <c r="G27" s="62">
        <f t="shared" si="1"/>
        <v>103.67999999999999</v>
      </c>
    </row>
    <row r="28" spans="1:9" ht="14.4" x14ac:dyDescent="0.3">
      <c r="A28" s="57">
        <v>6</v>
      </c>
      <c r="B28" s="36" t="s">
        <v>66</v>
      </c>
      <c r="C28" s="25">
        <v>9.5000000000000001E-2</v>
      </c>
      <c r="D28" s="28">
        <v>160</v>
      </c>
      <c r="E28" s="32">
        <f>пн1!$F$24</f>
        <v>108</v>
      </c>
      <c r="F28" s="61">
        <f t="shared" si="0"/>
        <v>10.26</v>
      </c>
      <c r="G28" s="62">
        <f t="shared" si="1"/>
        <v>1641.6</v>
      </c>
    </row>
    <row r="29" spans="1:9" ht="15" customHeight="1" x14ac:dyDescent="0.3">
      <c r="A29" s="57">
        <v>7</v>
      </c>
      <c r="B29" s="36" t="s">
        <v>57</v>
      </c>
      <c r="C29" s="28">
        <v>2.5000000000000001E-2</v>
      </c>
      <c r="D29" s="28">
        <v>80</v>
      </c>
      <c r="E29" s="32">
        <f>пн1!$F$24</f>
        <v>108</v>
      </c>
      <c r="F29" s="61">
        <f t="shared" si="0"/>
        <v>2.7</v>
      </c>
      <c r="G29" s="62">
        <f t="shared" si="1"/>
        <v>216</v>
      </c>
    </row>
    <row r="30" spans="1:9" ht="14.4" x14ac:dyDescent="0.3">
      <c r="A30" s="57">
        <v>8</v>
      </c>
      <c r="B30" s="36" t="s">
        <v>55</v>
      </c>
      <c r="C30" s="27">
        <f>пн1!$D$31</f>
        <v>7.2999999999999995E-2</v>
      </c>
      <c r="D30" s="28">
        <v>650</v>
      </c>
      <c r="E30" s="32">
        <f>пн1!$F$24</f>
        <v>108</v>
      </c>
      <c r="F30" s="61">
        <f t="shared" si="0"/>
        <v>7.8839999999999995</v>
      </c>
      <c r="G30" s="62">
        <f t="shared" si="1"/>
        <v>5124.5999999999995</v>
      </c>
    </row>
    <row r="31" spans="1:9" ht="14.4" x14ac:dyDescent="0.3">
      <c r="A31" s="57">
        <v>9</v>
      </c>
      <c r="B31" s="36" t="s">
        <v>67</v>
      </c>
      <c r="C31" s="27">
        <v>0.1</v>
      </c>
      <c r="D31" s="27">
        <v>10</v>
      </c>
      <c r="E31" s="32">
        <f>пн1!$F$24</f>
        <v>108</v>
      </c>
      <c r="F31" s="61">
        <f t="shared" si="0"/>
        <v>10.8</v>
      </c>
      <c r="G31" s="62">
        <f t="shared" si="1"/>
        <v>108</v>
      </c>
    </row>
    <row r="32" spans="1:9" ht="14.4" x14ac:dyDescent="0.3">
      <c r="A32" s="57">
        <v>10</v>
      </c>
      <c r="B32" s="36" t="s">
        <v>18</v>
      </c>
      <c r="C32" s="28">
        <f>пн1!$D$33</f>
        <v>7.8700000000000006E-2</v>
      </c>
      <c r="D32" s="28">
        <v>65</v>
      </c>
      <c r="E32" s="32">
        <f>пн1!$F$24</f>
        <v>108</v>
      </c>
      <c r="F32" s="61">
        <f t="shared" si="0"/>
        <v>8.4996000000000009</v>
      </c>
      <c r="G32" s="62">
        <f t="shared" si="1"/>
        <v>552.47400000000005</v>
      </c>
    </row>
    <row r="33" spans="1:7" ht="15.75" customHeight="1" x14ac:dyDescent="0.3">
      <c r="A33" s="57">
        <v>11</v>
      </c>
      <c r="B33" s="36" t="s">
        <v>42</v>
      </c>
      <c r="C33" s="28">
        <f>пн1!$D$34</f>
        <v>0.01</v>
      </c>
      <c r="D33" s="27">
        <v>150</v>
      </c>
      <c r="E33" s="32">
        <f>пн1!$F$24</f>
        <v>108</v>
      </c>
      <c r="F33" s="61">
        <f t="shared" si="0"/>
        <v>1.08</v>
      </c>
      <c r="G33" s="62">
        <f t="shared" si="1"/>
        <v>162</v>
      </c>
    </row>
    <row r="34" spans="1:7" ht="14.4" x14ac:dyDescent="0.3">
      <c r="A34" s="57">
        <v>12</v>
      </c>
      <c r="B34" s="36" t="s">
        <v>68</v>
      </c>
      <c r="C34" s="28">
        <v>0.1</v>
      </c>
      <c r="D34" s="28">
        <v>90</v>
      </c>
      <c r="E34" s="32">
        <f>пн1!$F$24</f>
        <v>108</v>
      </c>
      <c r="F34" s="61">
        <f t="shared" si="0"/>
        <v>10.8</v>
      </c>
      <c r="G34" s="62">
        <f t="shared" si="1"/>
        <v>972.00000000000011</v>
      </c>
    </row>
    <row r="35" spans="1:7" ht="14.4" x14ac:dyDescent="0.3">
      <c r="A35" s="57">
        <v>13</v>
      </c>
      <c r="B35" s="36" t="s">
        <v>17</v>
      </c>
      <c r="C35" s="29">
        <f>пн1!$D$36</f>
        <v>1.2999999999999999E-3</v>
      </c>
      <c r="D35" s="28">
        <v>1450</v>
      </c>
      <c r="E35" s="32">
        <f>пн1!$F$24</f>
        <v>108</v>
      </c>
      <c r="F35" s="61">
        <f t="shared" si="0"/>
        <v>0.1404</v>
      </c>
      <c r="G35" s="62">
        <f t="shared" si="1"/>
        <v>203.57999999999998</v>
      </c>
    </row>
    <row r="36" spans="1:7" ht="14.4" x14ac:dyDescent="0.3">
      <c r="A36" s="57">
        <v>14</v>
      </c>
      <c r="B36" s="36" t="s">
        <v>46</v>
      </c>
      <c r="C36" s="28">
        <v>1.4999999999999999E-2</v>
      </c>
      <c r="D36" s="28">
        <v>80</v>
      </c>
      <c r="E36" s="32">
        <f>пн1!$F$24</f>
        <v>108</v>
      </c>
      <c r="F36" s="61">
        <f t="shared" si="0"/>
        <v>1.6199999999999999</v>
      </c>
      <c r="G36" s="62">
        <f t="shared" si="1"/>
        <v>129.6</v>
      </c>
    </row>
    <row r="37" spans="1:7" ht="14.4" x14ac:dyDescent="0.3">
      <c r="A37" s="63">
        <v>15</v>
      </c>
      <c r="B37" s="36" t="s">
        <v>56</v>
      </c>
      <c r="C37" s="28">
        <v>0.04</v>
      </c>
      <c r="D37" s="28">
        <v>45</v>
      </c>
      <c r="E37" s="32">
        <f>пн1!$F$24</f>
        <v>108</v>
      </c>
      <c r="F37" s="64">
        <f t="shared" si="0"/>
        <v>4.32</v>
      </c>
      <c r="G37" s="65">
        <f t="shared" si="1"/>
        <v>194.4</v>
      </c>
    </row>
    <row r="38" spans="1:7" ht="17.25" customHeight="1" x14ac:dyDescent="0.3">
      <c r="A38" s="66">
        <v>16</v>
      </c>
      <c r="B38" s="36" t="s">
        <v>69</v>
      </c>
      <c r="C38" s="28">
        <f>пн1!$D$39</f>
        <v>0.01</v>
      </c>
      <c r="D38" s="28">
        <v>190.77</v>
      </c>
      <c r="E38" s="32">
        <f>пн1!$F$24</f>
        <v>108</v>
      </c>
      <c r="F38" s="67">
        <f t="shared" si="0"/>
        <v>1.08</v>
      </c>
      <c r="G38" s="68">
        <f t="shared" si="1"/>
        <v>206.03160000000003</v>
      </c>
    </row>
    <row r="39" spans="1:7" ht="14.4" x14ac:dyDescent="0.3">
      <c r="A39" s="66">
        <v>17</v>
      </c>
      <c r="B39" s="36" t="s">
        <v>45</v>
      </c>
      <c r="C39" s="27">
        <v>3.0000000000000001E-3</v>
      </c>
      <c r="D39" s="28">
        <v>25</v>
      </c>
      <c r="E39" s="32">
        <f>пн1!$F$24</f>
        <v>108</v>
      </c>
      <c r="F39" s="67">
        <f t="shared" si="0"/>
        <v>0.32400000000000001</v>
      </c>
      <c r="G39" s="69">
        <f t="shared" si="1"/>
        <v>8.1</v>
      </c>
    </row>
    <row r="40" spans="1:7" ht="14.4" x14ac:dyDescent="0.3">
      <c r="A40" s="70">
        <v>18</v>
      </c>
      <c r="B40" s="36" t="s">
        <v>70</v>
      </c>
      <c r="C40" s="28">
        <f>чт1!$D$38</f>
        <v>0.03</v>
      </c>
      <c r="D40" s="28">
        <v>80</v>
      </c>
      <c r="E40" s="32">
        <f>пн1!$F$24</f>
        <v>108</v>
      </c>
      <c r="F40" s="67">
        <f t="shared" si="0"/>
        <v>3.2399999999999998</v>
      </c>
      <c r="G40" s="62">
        <f t="shared" si="1"/>
        <v>259.2</v>
      </c>
    </row>
    <row r="41" spans="1:7" ht="15.6" x14ac:dyDescent="0.3">
      <c r="A41" s="173" t="s">
        <v>47</v>
      </c>
      <c r="B41" s="174"/>
      <c r="C41" s="174"/>
      <c r="D41" s="71"/>
      <c r="E41" s="175"/>
      <c r="F41" s="176"/>
      <c r="G41" s="72">
        <f>SUM(G23:G40)</f>
        <v>12324.765600000001</v>
      </c>
    </row>
    <row r="42" spans="1:7" ht="14.4" x14ac:dyDescent="0.3">
      <c r="A42" s="35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.5546875" customWidth="1"/>
    <col min="2" max="2" width="17.44140625" customWidth="1"/>
    <col min="3" max="3" width="12.33203125" customWidth="1"/>
    <col min="4" max="4" width="11.109375" customWidth="1"/>
    <col min="5" max="5" width="13.33203125" customWidth="1"/>
    <col min="6" max="6" width="11.44140625" customWidth="1"/>
    <col min="7" max="7" width="11.8867187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ht="14.4" x14ac:dyDescent="0.3">
      <c r="A7" s="180" t="s">
        <v>61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8</v>
      </c>
    </row>
    <row r="8" spans="1:9" ht="14.4" x14ac:dyDescent="0.3">
      <c r="A8" s="180"/>
      <c r="B8" s="180"/>
      <c r="C8" s="180"/>
      <c r="D8" s="41" t="s">
        <v>9</v>
      </c>
      <c r="E8" s="41" t="s">
        <v>10</v>
      </c>
      <c r="F8" s="40" t="s">
        <v>11</v>
      </c>
      <c r="G8" s="180"/>
      <c r="H8" s="180"/>
      <c r="I8" s="180"/>
    </row>
    <row r="9" spans="1:9" ht="14.4" x14ac:dyDescent="0.3">
      <c r="A9" s="40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4.4" x14ac:dyDescent="0.3">
      <c r="A10" s="40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4.4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7.6" x14ac:dyDescent="0.3">
      <c r="A12" s="40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4.4" x14ac:dyDescent="0.3">
      <c r="A14" s="40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9" t="s">
        <v>19</v>
      </c>
      <c r="B16" s="189"/>
      <c r="C16" s="74"/>
      <c r="D16" s="74"/>
      <c r="E16" s="74"/>
      <c r="F16" s="74"/>
      <c r="G16" s="74">
        <v>792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92" t="s">
        <v>21</v>
      </c>
      <c r="B19" s="79" t="s">
        <v>22</v>
      </c>
      <c r="C19" s="192" t="s">
        <v>23</v>
      </c>
      <c r="D19" s="79" t="s">
        <v>24</v>
      </c>
      <c r="E19" s="192" t="s">
        <v>25</v>
      </c>
      <c r="F19" s="80" t="s">
        <v>26</v>
      </c>
      <c r="G19" s="81" t="s">
        <v>27</v>
      </c>
    </row>
    <row r="20" spans="1:9" ht="55.2" x14ac:dyDescent="0.3">
      <c r="A20" s="193"/>
      <c r="B20" s="49" t="s">
        <v>28</v>
      </c>
      <c r="C20" s="187"/>
      <c r="D20" s="49" t="s">
        <v>29</v>
      </c>
      <c r="E20" s="187"/>
      <c r="F20" s="49" t="s">
        <v>28</v>
      </c>
      <c r="G20" s="82" t="s">
        <v>30</v>
      </c>
    </row>
    <row r="21" spans="1:9" ht="14.4" x14ac:dyDescent="0.3">
      <c r="A21" s="193"/>
      <c r="B21" s="49"/>
      <c r="C21" s="187"/>
      <c r="D21" s="51"/>
      <c r="E21" s="187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4.4" x14ac:dyDescent="0.3">
      <c r="A23" s="61">
        <v>1</v>
      </c>
      <c r="B23" s="58" t="s">
        <v>34</v>
      </c>
      <c r="C23" s="60">
        <v>0.09</v>
      </c>
      <c r="D23" s="60">
        <v>50</v>
      </c>
      <c r="E23" s="32">
        <f>пн1!$F$24</f>
        <v>108</v>
      </c>
      <c r="F23" s="61">
        <f t="shared" ref="F23:F39" si="0">PRODUCT(C23,E23)</f>
        <v>9.7199999999999989</v>
      </c>
      <c r="G23" s="61">
        <f>PRODUCT(C23:D23,E23)</f>
        <v>486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>
        <f>пн1!$F$24</f>
        <v>108</v>
      </c>
      <c r="F24" s="61">
        <f t="shared" si="0"/>
        <v>2.7</v>
      </c>
      <c r="G24" s="61">
        <f>PRODUCT(C24,D24,E24)</f>
        <v>81</v>
      </c>
    </row>
    <row r="25" spans="1:9" ht="14.4" x14ac:dyDescent="0.3">
      <c r="A25" s="61">
        <v>3</v>
      </c>
      <c r="B25" s="36" t="s">
        <v>36</v>
      </c>
      <c r="C25" s="28">
        <v>3.5000000000000003E-2</v>
      </c>
      <c r="D25" s="28">
        <v>65</v>
      </c>
      <c r="E25" s="32">
        <f>пн1!$F$24</f>
        <v>108</v>
      </c>
      <c r="F25" s="61">
        <f t="shared" si="0"/>
        <v>3.7800000000000002</v>
      </c>
      <c r="G25" s="61">
        <f>PRODUCT(C25,D25,E25)</f>
        <v>245.70000000000005</v>
      </c>
    </row>
    <row r="26" spans="1:9" ht="14.4" x14ac:dyDescent="0.3">
      <c r="A26" s="61">
        <v>4</v>
      </c>
      <c r="B26" s="36" t="s">
        <v>37</v>
      </c>
      <c r="C26" s="28">
        <f>пн1!$D$27</f>
        <v>1.2E-2</v>
      </c>
      <c r="D26" s="28">
        <v>1500</v>
      </c>
      <c r="E26" s="32">
        <f>пн1!$F$24</f>
        <v>108</v>
      </c>
      <c r="F26" s="61">
        <f t="shared" si="0"/>
        <v>1.296</v>
      </c>
      <c r="G26" s="61">
        <f t="shared" ref="G26:G40" si="1">PRODUCT(C26,E26,D26)</f>
        <v>1944</v>
      </c>
    </row>
    <row r="27" spans="1:9" ht="14.4" x14ac:dyDescent="0.3">
      <c r="A27" s="61">
        <v>5</v>
      </c>
      <c r="B27" s="36" t="s">
        <v>77</v>
      </c>
      <c r="C27" s="28">
        <v>0.04</v>
      </c>
      <c r="D27" s="28">
        <v>80</v>
      </c>
      <c r="E27" s="32">
        <f>пн1!$F$24</f>
        <v>108</v>
      </c>
      <c r="F27" s="61">
        <f t="shared" si="0"/>
        <v>4.32</v>
      </c>
      <c r="G27" s="61">
        <f t="shared" si="1"/>
        <v>345.6</v>
      </c>
    </row>
    <row r="28" spans="1:9" ht="14.4" x14ac:dyDescent="0.3">
      <c r="A28" s="61">
        <v>6</v>
      </c>
      <c r="B28" s="36" t="s">
        <v>39</v>
      </c>
      <c r="C28" s="28">
        <f>пн1!$D$29</f>
        <v>4.1000000000000003E-3</v>
      </c>
      <c r="D28" s="28">
        <v>340</v>
      </c>
      <c r="E28" s="32">
        <f>пн1!$F$24</f>
        <v>108</v>
      </c>
      <c r="F28" s="61">
        <f t="shared" si="0"/>
        <v>0.44280000000000003</v>
      </c>
      <c r="G28" s="61">
        <f t="shared" si="1"/>
        <v>150.55200000000002</v>
      </c>
    </row>
    <row r="29" spans="1:9" ht="14.4" x14ac:dyDescent="0.3">
      <c r="A29" s="61">
        <v>7</v>
      </c>
      <c r="B29" s="36" t="s">
        <v>40</v>
      </c>
      <c r="C29" s="28">
        <f>чт1!$D$38</f>
        <v>0.03</v>
      </c>
      <c r="D29" s="28">
        <v>120</v>
      </c>
      <c r="E29" s="32">
        <f>пн1!$F$24</f>
        <v>108</v>
      </c>
      <c r="F29" s="61">
        <f t="shared" si="0"/>
        <v>3.2399999999999998</v>
      </c>
      <c r="G29" s="61">
        <f t="shared" si="1"/>
        <v>388.79999999999995</v>
      </c>
    </row>
    <row r="30" spans="1:9" ht="14.4" x14ac:dyDescent="0.3">
      <c r="A30" s="61">
        <v>8</v>
      </c>
      <c r="B30" s="36" t="s">
        <v>41</v>
      </c>
      <c r="C30" s="27">
        <f>'пн-2'!$C$30</f>
        <v>7.2999999999999995E-2</v>
      </c>
      <c r="D30" s="28">
        <v>250</v>
      </c>
      <c r="E30" s="32">
        <f>пн1!$F$24</f>
        <v>108</v>
      </c>
      <c r="F30" s="61">
        <f t="shared" si="0"/>
        <v>7.8839999999999995</v>
      </c>
      <c r="G30" s="61">
        <f t="shared" si="1"/>
        <v>1970.9999999999998</v>
      </c>
    </row>
    <row r="31" spans="1:9" ht="14.4" x14ac:dyDescent="0.3">
      <c r="A31" s="61">
        <v>9</v>
      </c>
      <c r="B31" s="36" t="s">
        <v>18</v>
      </c>
      <c r="C31" s="28">
        <f>пн1!$D$33</f>
        <v>7.8700000000000006E-2</v>
      </c>
      <c r="D31" s="28">
        <v>65</v>
      </c>
      <c r="E31" s="32">
        <f>пн1!$F$24</f>
        <v>108</v>
      </c>
      <c r="F31" s="61">
        <f t="shared" si="0"/>
        <v>8.4996000000000009</v>
      </c>
      <c r="G31" s="61">
        <f t="shared" si="1"/>
        <v>552.47400000000005</v>
      </c>
    </row>
    <row r="32" spans="1:9" ht="14.4" x14ac:dyDescent="0.3">
      <c r="A32" s="61">
        <v>10</v>
      </c>
      <c r="B32" s="36" t="s">
        <v>42</v>
      </c>
      <c r="C32" s="28">
        <f>пн1!$D$34</f>
        <v>0.01</v>
      </c>
      <c r="D32" s="27">
        <v>150</v>
      </c>
      <c r="E32" s="32">
        <f>пн1!$F$24</f>
        <v>108</v>
      </c>
      <c r="F32" s="61">
        <f t="shared" si="0"/>
        <v>1.08</v>
      </c>
      <c r="G32" s="61">
        <f t="shared" si="1"/>
        <v>162</v>
      </c>
    </row>
    <row r="33" spans="1:7" ht="14.4" x14ac:dyDescent="0.3">
      <c r="A33" s="61">
        <v>11</v>
      </c>
      <c r="B33" s="36" t="s">
        <v>68</v>
      </c>
      <c r="C33" s="28">
        <v>0.1</v>
      </c>
      <c r="D33" s="28">
        <v>90</v>
      </c>
      <c r="E33" s="32">
        <f>пн1!$F$24</f>
        <v>108</v>
      </c>
      <c r="F33" s="61">
        <f t="shared" si="0"/>
        <v>10.8</v>
      </c>
      <c r="G33" s="61">
        <f t="shared" si="1"/>
        <v>972.00000000000011</v>
      </c>
    </row>
    <row r="34" spans="1:7" ht="14.4" x14ac:dyDescent="0.3">
      <c r="A34" s="61">
        <v>12</v>
      </c>
      <c r="B34" s="36" t="s">
        <v>76</v>
      </c>
      <c r="C34" s="28">
        <v>0.2</v>
      </c>
      <c r="D34" s="28">
        <v>100</v>
      </c>
      <c r="E34" s="32">
        <f>пн1!$F$24</f>
        <v>108</v>
      </c>
      <c r="F34" s="61">
        <f t="shared" si="0"/>
        <v>21.6</v>
      </c>
      <c r="G34" s="61">
        <f t="shared" si="1"/>
        <v>2160</v>
      </c>
    </row>
    <row r="35" spans="1:7" ht="14.4" x14ac:dyDescent="0.3">
      <c r="A35" s="61">
        <v>13</v>
      </c>
      <c r="B35" s="36" t="s">
        <v>46</v>
      </c>
      <c r="C35" s="28">
        <v>1.4999999999999999E-2</v>
      </c>
      <c r="D35" s="28">
        <v>80</v>
      </c>
      <c r="E35" s="32">
        <f>пн1!$F$24</f>
        <v>108</v>
      </c>
      <c r="F35" s="61">
        <f t="shared" si="0"/>
        <v>1.6199999999999999</v>
      </c>
      <c r="G35" s="61">
        <f t="shared" si="1"/>
        <v>129.6</v>
      </c>
    </row>
    <row r="36" spans="1:7" ht="14.4" x14ac:dyDescent="0.3">
      <c r="A36" s="61">
        <v>14</v>
      </c>
      <c r="B36" s="36" t="s">
        <v>56</v>
      </c>
      <c r="C36" s="28">
        <v>0.04</v>
      </c>
      <c r="D36" s="28">
        <v>45</v>
      </c>
      <c r="E36" s="32">
        <f>пн1!$F$24</f>
        <v>108</v>
      </c>
      <c r="F36" s="61">
        <f t="shared" si="0"/>
        <v>4.32</v>
      </c>
      <c r="G36" s="61">
        <f t="shared" si="1"/>
        <v>194.4</v>
      </c>
    </row>
    <row r="37" spans="1:7" ht="14.4" x14ac:dyDescent="0.3">
      <c r="A37" s="64">
        <v>15</v>
      </c>
      <c r="B37" s="36" t="s">
        <v>78</v>
      </c>
      <c r="C37" s="31">
        <f>пн1!$D$39</f>
        <v>0.01</v>
      </c>
      <c r="D37" s="28">
        <v>131.77000000000001</v>
      </c>
      <c r="E37" s="32">
        <f>пн1!$F$24</f>
        <v>108</v>
      </c>
      <c r="F37" s="64">
        <f t="shared" si="0"/>
        <v>1.08</v>
      </c>
      <c r="G37" s="64">
        <f t="shared" si="1"/>
        <v>142.31160000000003</v>
      </c>
    </row>
    <row r="38" spans="1:7" ht="14.4" x14ac:dyDescent="0.3">
      <c r="A38" s="84">
        <v>16</v>
      </c>
      <c r="B38" s="36" t="s">
        <v>45</v>
      </c>
      <c r="C38" s="27">
        <v>3.0000000000000001E-3</v>
      </c>
      <c r="D38" s="28">
        <v>25</v>
      </c>
      <c r="E38" s="32">
        <f>пн1!$F$24</f>
        <v>108</v>
      </c>
      <c r="F38" s="67">
        <f t="shared" si="0"/>
        <v>0.32400000000000001</v>
      </c>
      <c r="G38" s="36">
        <f t="shared" si="1"/>
        <v>8.1</v>
      </c>
    </row>
    <row r="39" spans="1:7" ht="14.4" x14ac:dyDescent="0.3">
      <c r="A39" s="67">
        <v>17</v>
      </c>
      <c r="B39" s="36" t="s">
        <v>44</v>
      </c>
      <c r="C39" s="28">
        <v>4.0000000000000001E-3</v>
      </c>
      <c r="D39" s="28">
        <v>40</v>
      </c>
      <c r="E39" s="32">
        <f>пн1!$F$24</f>
        <v>108</v>
      </c>
      <c r="F39" s="67">
        <f t="shared" si="0"/>
        <v>0.432</v>
      </c>
      <c r="G39" s="85">
        <f t="shared" si="1"/>
        <v>17.28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8" t="s">
        <v>47</v>
      </c>
      <c r="B41" s="189"/>
      <c r="C41" s="189"/>
      <c r="D41" s="87"/>
      <c r="E41" s="190"/>
      <c r="F41" s="191"/>
      <c r="G41" s="88">
        <f>SUM(G23:G40)</f>
        <v>9950.8176000000021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4.33203125" customWidth="1"/>
    <col min="3" max="4" width="12.109375" customWidth="1"/>
    <col min="5" max="5" width="11.6640625" customWidth="1"/>
    <col min="6" max="6" width="11.44140625" customWidth="1"/>
    <col min="7" max="7" width="13.5546875" customWidth="1"/>
    <col min="8" max="8" width="10.109375" customWidth="1"/>
    <col min="9" max="9" width="10.4414062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ht="14.4" x14ac:dyDescent="0.3">
      <c r="A7" s="180" t="s">
        <v>2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51</v>
      </c>
    </row>
    <row r="8" spans="1:9" ht="28.5" customHeight="1" x14ac:dyDescent="0.3">
      <c r="A8" s="180"/>
      <c r="B8" s="180"/>
      <c r="C8" s="180"/>
      <c r="D8" s="41" t="s">
        <v>9</v>
      </c>
      <c r="E8" s="41" t="s">
        <v>10</v>
      </c>
      <c r="F8" s="40" t="s">
        <v>11</v>
      </c>
      <c r="G8" s="180"/>
      <c r="H8" s="180"/>
      <c r="I8" s="180"/>
    </row>
    <row r="9" spans="1:9" ht="18.75" customHeight="1" x14ac:dyDescent="0.3">
      <c r="A9" s="40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4.4" x14ac:dyDescent="0.3">
      <c r="A10" s="40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20.25" customHeight="1" x14ac:dyDescent="0.3">
      <c r="A11" s="40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.75" customHeight="1" x14ac:dyDescent="0.3">
      <c r="A12" s="40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9" t="s">
        <v>19</v>
      </c>
      <c r="B16" s="189"/>
      <c r="C16" s="74"/>
      <c r="D16" s="74"/>
      <c r="E16" s="74"/>
      <c r="F16" s="74"/>
      <c r="G16" s="74">
        <v>834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92" t="s">
        <v>21</v>
      </c>
      <c r="B19" s="79" t="s">
        <v>22</v>
      </c>
      <c r="C19" s="192" t="s">
        <v>23</v>
      </c>
      <c r="D19" s="79" t="s">
        <v>24</v>
      </c>
      <c r="E19" s="192" t="s">
        <v>25</v>
      </c>
      <c r="F19" s="80" t="s">
        <v>26</v>
      </c>
      <c r="G19" s="81" t="s">
        <v>27</v>
      </c>
    </row>
    <row r="20" spans="1:9" ht="42.75" customHeight="1" x14ac:dyDescent="0.3">
      <c r="A20" s="193"/>
      <c r="B20" s="49" t="s">
        <v>28</v>
      </c>
      <c r="C20" s="187"/>
      <c r="D20" s="49" t="s">
        <v>29</v>
      </c>
      <c r="E20" s="187"/>
      <c r="F20" s="49" t="s">
        <v>28</v>
      </c>
      <c r="G20" s="82" t="s">
        <v>30</v>
      </c>
    </row>
    <row r="21" spans="1:9" ht="14.4" hidden="1" x14ac:dyDescent="0.3">
      <c r="A21" s="193"/>
      <c r="B21" s="49"/>
      <c r="C21" s="187"/>
      <c r="D21" s="51"/>
      <c r="E21" s="187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.75" customHeight="1" thickBot="1" x14ac:dyDescent="0.35">
      <c r="A23" s="61">
        <v>1</v>
      </c>
      <c r="B23" s="58" t="s">
        <v>34</v>
      </c>
      <c r="C23" s="59">
        <v>0.06</v>
      </c>
      <c r="D23" s="60">
        <v>50</v>
      </c>
      <c r="E23" s="32">
        <f>пн1!$F$24</f>
        <v>108</v>
      </c>
      <c r="F23" s="61">
        <f t="shared" ref="F23:F39" si="0">PRODUCT(C23,E23)</f>
        <v>6.4799999999999995</v>
      </c>
      <c r="G23" s="61">
        <f>PRODUCT(C23:D23,E23)</f>
        <v>324</v>
      </c>
    </row>
    <row r="24" spans="1:9" ht="15" thickBot="1" x14ac:dyDescent="0.35">
      <c r="A24" s="61">
        <v>2</v>
      </c>
      <c r="B24" s="36" t="s">
        <v>35</v>
      </c>
      <c r="C24" s="28">
        <v>2.5000000000000001E-2</v>
      </c>
      <c r="D24" s="28">
        <v>30</v>
      </c>
      <c r="E24" s="32">
        <f>пн1!$F$24</f>
        <v>108</v>
      </c>
      <c r="F24" s="61">
        <f t="shared" si="0"/>
        <v>2.7</v>
      </c>
      <c r="G24" s="61">
        <f>PRODUCT(C24,D24,E24)</f>
        <v>81</v>
      </c>
    </row>
    <row r="25" spans="1:9" ht="15" thickBot="1" x14ac:dyDescent="0.35">
      <c r="A25" s="61">
        <v>3</v>
      </c>
      <c r="B25" s="36" t="s">
        <v>36</v>
      </c>
      <c r="C25" s="28">
        <v>0.03</v>
      </c>
      <c r="D25" s="28">
        <v>65</v>
      </c>
      <c r="E25" s="32">
        <f>пн1!$F$24</f>
        <v>108</v>
      </c>
      <c r="F25" s="61">
        <f t="shared" si="0"/>
        <v>3.2399999999999998</v>
      </c>
      <c r="G25" s="61">
        <f>PRODUCT(C25,D25,E25)</f>
        <v>210.6</v>
      </c>
    </row>
    <row r="26" spans="1:9" ht="17.25" customHeight="1" thickBot="1" x14ac:dyDescent="0.35">
      <c r="A26" s="61">
        <v>4</v>
      </c>
      <c r="B26" s="36" t="s">
        <v>37</v>
      </c>
      <c r="C26" s="27">
        <f>пн1!$D$27</f>
        <v>1.2E-2</v>
      </c>
      <c r="D26" s="28">
        <v>1500</v>
      </c>
      <c r="E26" s="32">
        <f>пн1!$F$24</f>
        <v>108</v>
      </c>
      <c r="F26" s="61">
        <f t="shared" si="0"/>
        <v>1.296</v>
      </c>
      <c r="G26" s="61">
        <f t="shared" ref="G26:G40" si="1">PRODUCT(C26,E26,D26)</f>
        <v>1944</v>
      </c>
    </row>
    <row r="27" spans="1:9" ht="15" thickBot="1" x14ac:dyDescent="0.35">
      <c r="A27" s="61">
        <v>5</v>
      </c>
      <c r="B27" s="36" t="s">
        <v>55</v>
      </c>
      <c r="C27" s="27">
        <f>пн1!$D$31</f>
        <v>7.2999999999999995E-2</v>
      </c>
      <c r="D27" s="28">
        <v>650</v>
      </c>
      <c r="E27" s="32">
        <f>пн1!$F$24</f>
        <v>108</v>
      </c>
      <c r="F27" s="61">
        <f t="shared" si="0"/>
        <v>7.8839999999999995</v>
      </c>
      <c r="G27" s="61">
        <f t="shared" si="1"/>
        <v>5124.5999999999995</v>
      </c>
    </row>
    <row r="28" spans="1:9" ht="15" thickBot="1" x14ac:dyDescent="0.35">
      <c r="A28" s="61">
        <v>6</v>
      </c>
      <c r="B28" s="36" t="s">
        <v>39</v>
      </c>
      <c r="C28" s="27">
        <f>пн1!$D$29</f>
        <v>4.1000000000000003E-3</v>
      </c>
      <c r="D28" s="28">
        <v>340</v>
      </c>
      <c r="E28" s="32">
        <f>пн1!$F$24</f>
        <v>108</v>
      </c>
      <c r="F28" s="61">
        <f t="shared" si="0"/>
        <v>0.44280000000000003</v>
      </c>
      <c r="G28" s="61">
        <f t="shared" si="1"/>
        <v>150.55200000000002</v>
      </c>
    </row>
    <row r="29" spans="1:9" ht="15" thickBot="1" x14ac:dyDescent="0.35">
      <c r="A29" s="61">
        <v>7</v>
      </c>
      <c r="B29" s="36" t="s">
        <v>18</v>
      </c>
      <c r="C29" s="28">
        <f>пн1!$D$33</f>
        <v>7.8700000000000006E-2</v>
      </c>
      <c r="D29" s="28">
        <v>65</v>
      </c>
      <c r="E29" s="32">
        <f>пн1!$F$24</f>
        <v>108</v>
      </c>
      <c r="F29" s="61">
        <f t="shared" si="0"/>
        <v>8.4996000000000009</v>
      </c>
      <c r="G29" s="61">
        <f t="shared" si="1"/>
        <v>552.47400000000005</v>
      </c>
    </row>
    <row r="30" spans="1:9" ht="15.75" customHeight="1" thickBot="1" x14ac:dyDescent="0.35">
      <c r="A30" s="61">
        <v>8</v>
      </c>
      <c r="B30" s="36" t="s">
        <v>42</v>
      </c>
      <c r="C30" s="28">
        <f>пн1!$D$34</f>
        <v>0.01</v>
      </c>
      <c r="D30" s="28">
        <v>150</v>
      </c>
      <c r="E30" s="32">
        <f>пн1!$F$24</f>
        <v>108</v>
      </c>
      <c r="F30" s="61">
        <f t="shared" si="0"/>
        <v>1.08</v>
      </c>
      <c r="G30" s="61">
        <f t="shared" si="1"/>
        <v>162</v>
      </c>
    </row>
    <row r="31" spans="1:9" ht="15" thickBot="1" x14ac:dyDescent="0.35">
      <c r="A31" s="61">
        <v>9</v>
      </c>
      <c r="B31" s="36" t="s">
        <v>53</v>
      </c>
      <c r="C31" s="28">
        <v>0.1</v>
      </c>
      <c r="D31" s="28">
        <v>90</v>
      </c>
      <c r="E31" s="32">
        <f>пн1!$F$24</f>
        <v>108</v>
      </c>
      <c r="F31" s="61">
        <f t="shared" si="0"/>
        <v>10.8</v>
      </c>
      <c r="G31" s="61">
        <f t="shared" si="1"/>
        <v>972.00000000000011</v>
      </c>
    </row>
    <row r="32" spans="1:9" ht="15" thickBot="1" x14ac:dyDescent="0.35">
      <c r="A32" s="61">
        <v>10</v>
      </c>
      <c r="B32" s="36" t="s">
        <v>54</v>
      </c>
      <c r="C32" s="28">
        <f>ср1!$C$33</f>
        <v>1.9099999999999999E-2</v>
      </c>
      <c r="D32" s="28">
        <v>250</v>
      </c>
      <c r="E32" s="32">
        <f>пн1!$F$24</f>
        <v>108</v>
      </c>
      <c r="F32" s="61">
        <f t="shared" si="0"/>
        <v>2.0627999999999997</v>
      </c>
      <c r="G32" s="61">
        <f t="shared" si="1"/>
        <v>515.69999999999993</v>
      </c>
    </row>
    <row r="33" spans="1:7" ht="15" thickBot="1" x14ac:dyDescent="0.35">
      <c r="A33" s="61">
        <v>11</v>
      </c>
      <c r="B33" s="36" t="s">
        <v>46</v>
      </c>
      <c r="C33" s="28">
        <v>1.4999999999999999E-2</v>
      </c>
      <c r="D33" s="28">
        <v>80</v>
      </c>
      <c r="E33" s="32">
        <f>пн1!$F$24</f>
        <v>108</v>
      </c>
      <c r="F33" s="61">
        <f t="shared" si="0"/>
        <v>1.6199999999999999</v>
      </c>
      <c r="G33" s="61">
        <f t="shared" si="1"/>
        <v>129.6</v>
      </c>
    </row>
    <row r="34" spans="1:7" ht="15" thickBot="1" x14ac:dyDescent="0.35">
      <c r="A34" s="61">
        <v>12</v>
      </c>
      <c r="B34" s="36" t="s">
        <v>56</v>
      </c>
      <c r="C34" s="28">
        <v>3.5000000000000003E-2</v>
      </c>
      <c r="D34" s="28">
        <v>45</v>
      </c>
      <c r="E34" s="32">
        <f>пн1!$F$24</f>
        <v>108</v>
      </c>
      <c r="F34" s="61">
        <f t="shared" si="0"/>
        <v>3.7800000000000002</v>
      </c>
      <c r="G34" s="61">
        <f t="shared" si="1"/>
        <v>170.10000000000002</v>
      </c>
    </row>
    <row r="35" spans="1:7" ht="15.6" customHeight="1" thickBot="1" x14ac:dyDescent="0.35">
      <c r="A35" s="61">
        <v>13</v>
      </c>
      <c r="B35" s="36" t="s">
        <v>82</v>
      </c>
      <c r="C35" s="28">
        <f>пн1!$D$39</f>
        <v>0.01</v>
      </c>
      <c r="D35" s="28">
        <v>190.77</v>
      </c>
      <c r="E35" s="32">
        <f>пн1!$F$24</f>
        <v>108</v>
      </c>
      <c r="F35" s="61">
        <f t="shared" si="0"/>
        <v>1.08</v>
      </c>
      <c r="G35" s="61">
        <f t="shared" si="1"/>
        <v>206.03160000000003</v>
      </c>
    </row>
    <row r="36" spans="1:7" ht="15" thickBot="1" x14ac:dyDescent="0.35">
      <c r="A36" s="61">
        <v>14</v>
      </c>
      <c r="B36" s="36" t="s">
        <v>45</v>
      </c>
      <c r="C36" s="28">
        <v>3.0000000000000001E-3</v>
      </c>
      <c r="D36" s="28">
        <v>25</v>
      </c>
      <c r="E36" s="32">
        <f>пн1!$F$24</f>
        <v>108</v>
      </c>
      <c r="F36" s="61">
        <f t="shared" si="0"/>
        <v>0.32400000000000001</v>
      </c>
      <c r="G36" s="61">
        <f t="shared" si="1"/>
        <v>8.1</v>
      </c>
    </row>
    <row r="37" spans="1:7" ht="15" thickBot="1" x14ac:dyDescent="0.35">
      <c r="A37" s="64">
        <v>15</v>
      </c>
      <c r="B37" s="36" t="s">
        <v>83</v>
      </c>
      <c r="C37" s="28">
        <v>0.04</v>
      </c>
      <c r="D37" s="28">
        <v>80</v>
      </c>
      <c r="E37" s="32">
        <f>пн1!$F$24</f>
        <v>108</v>
      </c>
      <c r="F37" s="64">
        <f t="shared" si="0"/>
        <v>4.32</v>
      </c>
      <c r="G37" s="64">
        <f t="shared" si="1"/>
        <v>345.6</v>
      </c>
    </row>
    <row r="38" spans="1:7" ht="15" thickBot="1" x14ac:dyDescent="0.35">
      <c r="A38" s="84">
        <v>16</v>
      </c>
      <c r="B38" s="36" t="s">
        <v>84</v>
      </c>
      <c r="C38" s="28">
        <f>чт1!$D$38</f>
        <v>0.03</v>
      </c>
      <c r="D38" s="28">
        <v>80</v>
      </c>
      <c r="E38" s="32">
        <f>пн1!$F$24</f>
        <v>108</v>
      </c>
      <c r="F38" s="67">
        <f t="shared" si="0"/>
        <v>3.2399999999999998</v>
      </c>
      <c r="G38" s="36">
        <f t="shared" si="1"/>
        <v>259.2</v>
      </c>
    </row>
    <row r="39" spans="1:7" ht="15" thickBot="1" x14ac:dyDescent="0.35">
      <c r="A39" s="67">
        <v>17</v>
      </c>
      <c r="B39" s="36" t="s">
        <v>44</v>
      </c>
      <c r="C39" s="28">
        <v>4.0000000000000001E-3</v>
      </c>
      <c r="D39" s="28">
        <v>40</v>
      </c>
      <c r="E39" s="32">
        <f>пн1!$F$24</f>
        <v>108</v>
      </c>
      <c r="F39" s="67">
        <f t="shared" si="0"/>
        <v>0.432</v>
      </c>
      <c r="G39" s="85">
        <f t="shared" si="1"/>
        <v>17.28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8" t="s">
        <v>47</v>
      </c>
      <c r="B41" s="189"/>
      <c r="C41" s="189"/>
      <c r="D41" s="87"/>
      <c r="E41" s="190"/>
      <c r="F41" s="191"/>
      <c r="G41" s="88">
        <f>SUM(G23:G40)</f>
        <v>11172.837600000003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1.6640625" customWidth="1"/>
    <col min="3" max="3" width="11.6640625" customWidth="1"/>
    <col min="4" max="4" width="12.109375" customWidth="1"/>
    <col min="5" max="5" width="11.44140625" customWidth="1"/>
    <col min="6" max="6" width="12" customWidth="1"/>
    <col min="7" max="7" width="11.3320312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ht="14.4" x14ac:dyDescent="0.3">
      <c r="A7" s="180" t="s">
        <v>2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51</v>
      </c>
    </row>
    <row r="8" spans="1:9" ht="14.4" x14ac:dyDescent="0.3">
      <c r="A8" s="180"/>
      <c r="B8" s="180"/>
      <c r="C8" s="180"/>
      <c r="D8" s="41" t="s">
        <v>9</v>
      </c>
      <c r="E8" s="41" t="s">
        <v>10</v>
      </c>
      <c r="F8" s="40" t="s">
        <v>11</v>
      </c>
      <c r="G8" s="180"/>
      <c r="H8" s="180"/>
      <c r="I8" s="180"/>
    </row>
    <row r="9" spans="1:9" ht="15.75" customHeight="1" x14ac:dyDescent="0.3">
      <c r="A9" s="40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ht="14.4" x14ac:dyDescent="0.3">
      <c r="A10" s="40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8.75" customHeight="1" x14ac:dyDescent="0.3">
      <c r="A11" s="40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7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9" t="s">
        <v>19</v>
      </c>
      <c r="B16" s="189"/>
      <c r="C16" s="74"/>
      <c r="D16" s="74"/>
      <c r="E16" s="74"/>
      <c r="F16" s="74"/>
      <c r="G16" s="74">
        <v>831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41.4" x14ac:dyDescent="0.3">
      <c r="A19" s="192" t="s">
        <v>21</v>
      </c>
      <c r="B19" s="79" t="s">
        <v>22</v>
      </c>
      <c r="C19" s="192" t="s">
        <v>23</v>
      </c>
      <c r="D19" s="79" t="s">
        <v>24</v>
      </c>
      <c r="E19" s="192" t="s">
        <v>25</v>
      </c>
      <c r="F19" s="80" t="s">
        <v>26</v>
      </c>
      <c r="G19" s="81" t="s">
        <v>27</v>
      </c>
    </row>
    <row r="20" spans="1:9" ht="60.75" customHeight="1" x14ac:dyDescent="0.3">
      <c r="A20" s="193"/>
      <c r="B20" s="49" t="s">
        <v>28</v>
      </c>
      <c r="C20" s="187"/>
      <c r="D20" s="49" t="s">
        <v>29</v>
      </c>
      <c r="E20" s="187"/>
      <c r="F20" s="49" t="s">
        <v>28</v>
      </c>
      <c r="G20" s="82" t="s">
        <v>30</v>
      </c>
    </row>
    <row r="21" spans="1:9" ht="14.4" hidden="1" x14ac:dyDescent="0.3">
      <c r="A21" s="193"/>
      <c r="B21" s="49"/>
      <c r="C21" s="187"/>
      <c r="D21" s="51"/>
      <c r="E21" s="187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" customHeight="1" x14ac:dyDescent="0.3">
      <c r="A23" s="61">
        <v>1</v>
      </c>
      <c r="B23" s="58" t="s">
        <v>34</v>
      </c>
      <c r="C23" s="60">
        <v>0.14499999999999999</v>
      </c>
      <c r="D23" s="60">
        <v>50</v>
      </c>
      <c r="E23" s="32">
        <f>ср21!$E$23</f>
        <v>108</v>
      </c>
      <c r="F23" s="61">
        <f t="shared" ref="F23:F39" si="0">PRODUCT(C23,E23)</f>
        <v>15.659999999999998</v>
      </c>
      <c r="G23" s="61">
        <f>PRODUCT(C23:D23,E23)</f>
        <v>782.99999999999989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>
        <f>ср21!$E$23</f>
        <v>108</v>
      </c>
      <c r="F24" s="61">
        <f t="shared" si="0"/>
        <v>2.7</v>
      </c>
      <c r="G24" s="61">
        <f>PRODUCT(C24,D24,E24)</f>
        <v>81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>
        <f>ср21!$E$23</f>
        <v>108</v>
      </c>
      <c r="F25" s="61">
        <f t="shared" si="0"/>
        <v>6.4799999999999995</v>
      </c>
      <c r="G25" s="61">
        <f>PRODUCT(C25,D25,E25)</f>
        <v>421.2</v>
      </c>
    </row>
    <row r="26" spans="1:9" ht="14.25" customHeight="1" x14ac:dyDescent="0.3">
      <c r="A26" s="61">
        <v>4</v>
      </c>
      <c r="B26" s="36" t="s">
        <v>37</v>
      </c>
      <c r="C26" s="27">
        <f>пн1!$D$27</f>
        <v>1.2E-2</v>
      </c>
      <c r="D26" s="28">
        <v>1500</v>
      </c>
      <c r="E26" s="32">
        <f>ср21!$E$23</f>
        <v>108</v>
      </c>
      <c r="F26" s="61">
        <f t="shared" si="0"/>
        <v>1.296</v>
      </c>
      <c r="G26" s="61">
        <f t="shared" ref="G26:G40" si="1">PRODUCT(C26,E26,D26)</f>
        <v>1944</v>
      </c>
    </row>
    <row r="27" spans="1:9" ht="14.4" x14ac:dyDescent="0.3">
      <c r="A27" s="61">
        <v>5</v>
      </c>
      <c r="B27" s="36" t="s">
        <v>55</v>
      </c>
      <c r="C27" s="27">
        <f>пн1!$D$31</f>
        <v>7.2999999999999995E-2</v>
      </c>
      <c r="D27" s="28">
        <v>650</v>
      </c>
      <c r="E27" s="32">
        <f>ср21!$E$23</f>
        <v>108</v>
      </c>
      <c r="F27" s="61">
        <f t="shared" si="0"/>
        <v>7.8839999999999995</v>
      </c>
      <c r="G27" s="61">
        <f t="shared" si="1"/>
        <v>5124.5999999999995</v>
      </c>
    </row>
    <row r="28" spans="1:9" ht="14.4" x14ac:dyDescent="0.3">
      <c r="A28" s="61">
        <v>6</v>
      </c>
      <c r="B28" s="36" t="s">
        <v>39</v>
      </c>
      <c r="C28" s="27">
        <f>пн1!$D$29</f>
        <v>4.1000000000000003E-3</v>
      </c>
      <c r="D28" s="28">
        <v>340</v>
      </c>
      <c r="E28" s="32">
        <f>ср21!$E$23</f>
        <v>108</v>
      </c>
      <c r="F28" s="61">
        <f t="shared" si="0"/>
        <v>0.44280000000000003</v>
      </c>
      <c r="G28" s="61">
        <f t="shared" si="1"/>
        <v>150.55200000000002</v>
      </c>
    </row>
    <row r="29" spans="1:9" ht="14.4" x14ac:dyDescent="0.3">
      <c r="A29" s="61">
        <v>7</v>
      </c>
      <c r="B29" s="36" t="s">
        <v>18</v>
      </c>
      <c r="C29" s="28">
        <f>пн1!$D$33</f>
        <v>7.8700000000000006E-2</v>
      </c>
      <c r="D29" s="28">
        <v>65</v>
      </c>
      <c r="E29" s="32">
        <f>ср21!$E$23</f>
        <v>108</v>
      </c>
      <c r="F29" s="61">
        <f t="shared" si="0"/>
        <v>8.4996000000000009</v>
      </c>
      <c r="G29" s="61">
        <f t="shared" si="1"/>
        <v>552.47400000000005</v>
      </c>
    </row>
    <row r="30" spans="1:9" ht="15" customHeight="1" x14ac:dyDescent="0.3">
      <c r="A30" s="61">
        <v>8</v>
      </c>
      <c r="B30" s="36" t="s">
        <v>42</v>
      </c>
      <c r="C30" s="28">
        <f>пн1!$D$34</f>
        <v>0.01</v>
      </c>
      <c r="D30" s="28">
        <v>150</v>
      </c>
      <c r="E30" s="32">
        <f>ср21!$E$23</f>
        <v>108</v>
      </c>
      <c r="F30" s="61">
        <f t="shared" si="0"/>
        <v>1.08</v>
      </c>
      <c r="G30" s="61">
        <f t="shared" si="1"/>
        <v>162</v>
      </c>
    </row>
    <row r="31" spans="1:9" ht="14.4" x14ac:dyDescent="0.3">
      <c r="A31" s="61">
        <v>9</v>
      </c>
      <c r="B31" s="36" t="s">
        <v>53</v>
      </c>
      <c r="C31" s="28">
        <v>0.1</v>
      </c>
      <c r="D31" s="28">
        <v>90</v>
      </c>
      <c r="E31" s="32">
        <f>ср21!$E$23</f>
        <v>108</v>
      </c>
      <c r="F31" s="61">
        <f t="shared" si="0"/>
        <v>10.8</v>
      </c>
      <c r="G31" s="61">
        <f t="shared" si="1"/>
        <v>972.00000000000011</v>
      </c>
    </row>
    <row r="32" spans="1:9" ht="14.25" customHeight="1" x14ac:dyDescent="0.3">
      <c r="A32" s="61">
        <v>10</v>
      </c>
      <c r="B32" s="36" t="s">
        <v>90</v>
      </c>
      <c r="C32" s="28">
        <v>1.4999999999999999E-2</v>
      </c>
      <c r="D32" s="28">
        <v>350</v>
      </c>
      <c r="E32" s="32">
        <f>ср21!$E$23</f>
        <v>108</v>
      </c>
      <c r="F32" s="61">
        <f t="shared" si="0"/>
        <v>1.6199999999999999</v>
      </c>
      <c r="G32" s="61">
        <f t="shared" si="1"/>
        <v>567</v>
      </c>
    </row>
    <row r="33" spans="1:7" ht="14.4" x14ac:dyDescent="0.3">
      <c r="A33" s="61">
        <v>11</v>
      </c>
      <c r="B33" s="36" t="s">
        <v>46</v>
      </c>
      <c r="C33" s="28">
        <v>1.4999999999999999E-2</v>
      </c>
      <c r="D33" s="28">
        <v>80</v>
      </c>
      <c r="E33" s="32">
        <f>ср21!$E$23</f>
        <v>108</v>
      </c>
      <c r="F33" s="61">
        <f t="shared" si="0"/>
        <v>1.6199999999999999</v>
      </c>
      <c r="G33" s="61">
        <f t="shared" si="1"/>
        <v>129.6</v>
      </c>
    </row>
    <row r="34" spans="1:7" ht="14.4" x14ac:dyDescent="0.3">
      <c r="A34" s="61">
        <v>12</v>
      </c>
      <c r="B34" s="36" t="s">
        <v>43</v>
      </c>
      <c r="C34" s="28">
        <v>3.5000000000000003E-2</v>
      </c>
      <c r="D34" s="28">
        <v>40</v>
      </c>
      <c r="E34" s="32">
        <f>ср21!$E$23</f>
        <v>108</v>
      </c>
      <c r="F34" s="61">
        <f t="shared" si="0"/>
        <v>3.7800000000000002</v>
      </c>
      <c r="G34" s="61">
        <f t="shared" si="1"/>
        <v>151.20000000000002</v>
      </c>
    </row>
    <row r="35" spans="1:7" ht="14.4" x14ac:dyDescent="0.3">
      <c r="A35" s="61">
        <v>13</v>
      </c>
      <c r="B35" s="36" t="s">
        <v>44</v>
      </c>
      <c r="C35" s="28">
        <v>4.0000000000000001E-3</v>
      </c>
      <c r="D35" s="28">
        <v>40</v>
      </c>
      <c r="E35" s="32">
        <f>ср21!$E$23</f>
        <v>108</v>
      </c>
      <c r="F35" s="61">
        <f t="shared" si="0"/>
        <v>0.432</v>
      </c>
      <c r="G35" s="61">
        <f t="shared" si="1"/>
        <v>17.28</v>
      </c>
    </row>
    <row r="36" spans="1:7" ht="14.4" x14ac:dyDescent="0.3">
      <c r="A36" s="61">
        <v>14</v>
      </c>
      <c r="B36" s="36" t="s">
        <v>45</v>
      </c>
      <c r="C36" s="28">
        <v>3.0000000000000001E-3</v>
      </c>
      <c r="D36" s="28">
        <v>25</v>
      </c>
      <c r="E36" s="32">
        <f>ср21!$E$23</f>
        <v>108</v>
      </c>
      <c r="F36" s="61">
        <f t="shared" si="0"/>
        <v>0.32400000000000001</v>
      </c>
      <c r="G36" s="61">
        <f t="shared" si="1"/>
        <v>8.1</v>
      </c>
    </row>
    <row r="37" spans="1:7" ht="14.4" x14ac:dyDescent="0.3">
      <c r="A37" s="64">
        <v>15</v>
      </c>
      <c r="B37" s="36" t="s">
        <v>91</v>
      </c>
      <c r="C37" s="28">
        <f>чт1!$D$38</f>
        <v>0.03</v>
      </c>
      <c r="D37" s="28">
        <v>230</v>
      </c>
      <c r="E37" s="32">
        <f>ср21!$E$23</f>
        <v>108</v>
      </c>
      <c r="F37" s="64">
        <f t="shared" si="0"/>
        <v>3.2399999999999998</v>
      </c>
      <c r="G37" s="64">
        <f t="shared" si="1"/>
        <v>745.19999999999993</v>
      </c>
    </row>
    <row r="38" spans="1:7" ht="14.4" x14ac:dyDescent="0.3">
      <c r="A38" s="84">
        <v>16</v>
      </c>
      <c r="B38" s="36" t="s">
        <v>66</v>
      </c>
      <c r="C38" s="28">
        <v>4.4999999999999998E-2</v>
      </c>
      <c r="D38" s="28">
        <v>160</v>
      </c>
      <c r="E38" s="32">
        <f>ср21!$E$23</f>
        <v>108</v>
      </c>
      <c r="F38" s="67">
        <f t="shared" si="0"/>
        <v>4.8599999999999994</v>
      </c>
      <c r="G38" s="36">
        <f t="shared" si="1"/>
        <v>777.59999999999991</v>
      </c>
    </row>
    <row r="39" spans="1:7" ht="14.4" x14ac:dyDescent="0.3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8" t="s">
        <v>47</v>
      </c>
      <c r="B41" s="189"/>
      <c r="C41" s="189"/>
      <c r="D41" s="87"/>
      <c r="E41" s="190"/>
      <c r="F41" s="191"/>
      <c r="G41" s="88">
        <f>SUM(G23:G40)</f>
        <v>12586.806000000002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пн1</vt:lpstr>
      <vt:lpstr>вт1</vt:lpstr>
      <vt:lpstr>ср1</vt:lpstr>
      <vt:lpstr>чт1</vt:lpstr>
      <vt:lpstr>пт1</vt:lpstr>
      <vt:lpstr>пн21</vt:lpstr>
      <vt:lpstr>вт21</vt:lpstr>
      <vt:lpstr>ср21</vt:lpstr>
      <vt:lpstr>чт21</vt:lpstr>
      <vt:lpstr>пт21</vt:lpstr>
      <vt:lpstr>пн</vt:lpstr>
      <vt:lpstr>вт</vt:lpstr>
      <vt:lpstr>ср</vt:lpstr>
      <vt:lpstr>чт</vt:lpstr>
      <vt:lpstr>пт</vt:lpstr>
      <vt:lpstr>пн-2</vt:lpstr>
      <vt:lpstr>вт-2</vt:lpstr>
      <vt:lpstr>ср-2</vt:lpstr>
      <vt:lpstr>чт-2</vt:lpstr>
      <vt:lpstr>пт2</vt:lpstr>
      <vt:lpstr>пн-1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GRAVITON</cp:lastModifiedBy>
  <cp:lastPrinted>2024-12-05T03:37:25Z</cp:lastPrinted>
  <dcterms:created xsi:type="dcterms:W3CDTF">2023-10-24T19:11:35Z</dcterms:created>
  <dcterms:modified xsi:type="dcterms:W3CDTF">2025-02-05T06:34:42Z</dcterms:modified>
</cp:coreProperties>
</file>